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tabRatio="818" activeTab="3"/>
  </bookViews>
  <sheets>
    <sheet name="INFORME" sheetId="1" r:id="rId1"/>
    <sheet name="CONSOLIDADO GENERAL" sheetId="2" r:id="rId2"/>
    <sheet name="CONSOLIDADO ESPECIFICO" sheetId="3" r:id="rId3"/>
    <sheet name="GASTOS DE PERSONAL ACUMULADO" sheetId="4" r:id="rId4"/>
    <sheet name="GASTOS PÚBLICIDAD" sheetId="5" r:id="rId5"/>
    <sheet name="GASTOS DE TELEFONIA" sheetId="6" r:id="rId6"/>
  </sheets>
  <definedNames>
    <definedName name="_xlfn.IFERROR" hidden="1">#NAME?</definedName>
  </definedNames>
  <calcPr fullCalcOnLoad="1"/>
</workbook>
</file>

<file path=xl/sharedStrings.xml><?xml version="1.0" encoding="utf-8"?>
<sst xmlns="http://schemas.openxmlformats.org/spreadsheetml/2006/main" count="270" uniqueCount="193">
  <si>
    <t>REPRESENTANTE LEGAL DE LA ENTIDAD</t>
  </si>
  <si>
    <t>JEFE DE CONTROL INTERNO</t>
  </si>
  <si>
    <t>REPRESENTANTE LEGAL</t>
  </si>
  <si>
    <t>ASIGNACIÓN Y USO DE LOS VEHÍCULOS OFICIALES</t>
  </si>
  <si>
    <t>VERSIÓN: 1.0</t>
  </si>
  <si>
    <t>FORMATO DE INFORME SOBRE MEDIDAS DE AUSTERIDAD</t>
  </si>
  <si>
    <t xml:space="preserve">PERIODO: </t>
  </si>
  <si>
    <t xml:space="preserve">JUAN CARLOS SALDARRIAGA GAVIRIA </t>
  </si>
  <si>
    <t xml:space="preserve">SUBGERENTE ADMINITRATIVO Y FINANCIERO </t>
  </si>
  <si>
    <t>LUIS CARLOS RAMIREZ MUNEVAR</t>
  </si>
  <si>
    <t>JUSBLEIDY VARGAS ROJAS</t>
  </si>
  <si>
    <t>CORPORACION SOCIAL DE CUNDINAMARCA 
VIGILANCIA SOBRE LA AUSTERIDAD EN EL GASTO PÚBLICO</t>
  </si>
  <si>
    <t xml:space="preserve">CÓDIGO: </t>
  </si>
  <si>
    <t>GASTOS DE PERSONAL</t>
  </si>
  <si>
    <t>GASTOS GENERALES</t>
  </si>
  <si>
    <t>ASIGNACIÓN Y USO DE TELEFONOS CELULARES</t>
  </si>
  <si>
    <t>*La subdirectora  de servicios generales lleva un control del consumo de los combustibles de cada uno de los vehículos que hacen parte del parque automotor de la entidad.</t>
  </si>
  <si>
    <t>El año 2018 se aprobó un presupuesto total de Gastos Generales con un monto de $ 3.007.016.000 y el año anterior se presupuestó un total de $2.890.854.500 teniendo un aumento del 4,01%.
Los rubros contemplados en Gasto Generales normalizados por el Decreto 0397 de 2017 "por la cual se liquida el Presupuesto General del Departamento para la vigencia fiscal 2018, se detallan las apropiaciones, se clasifican y se definen los gastos", son los siguientes:
"COMPRA DE EQUIPOS" Para el primer trimestre del año 2017 se comprometió $11.826.437 y no se efectuó ningun pago tesorial; en el primer trimestre del año 2018 no hubo movimientos en este rubro.
"MATERIALES Y SUMINISTROS" para el primer trimestre del año 2017 se efectuaron pagos tesorales por $ 6.163.713 y en el primer trimestre 2018 fueron de $8.826.062 con un aumento del 43,19% en el presente año.
"GASTOS VARIOS E IMPREVISTOS" No se generan gastos por este rubro en los años 2017 y 2018 para el primer trimestre.
"MANTENIMIENTO" para el primer trimestre del año 2017 se efectuaron pagos tesorales por $ 6.983.891,45 y en el primer trimestre 2018 fueron de $12.733.452,45 con un aumento del 82,32% en el presente año.
"GASTOS DE COMPUTADOR" Para el primer trimestre 2017 se comprometen $6.485.500 y no se generan pagos teorales en este peiodo, en el primer trimestre 2018 se comprometen $140.702.247 y se efectua pagos tesorales por $49.777.508,4 generando así un aumento del 100% en los pagos tesorales en el presente año.
"SERVICIOS PUBLICOS" para el primer trimestre del año 2017 se efectuaron pagos tesorales por $ 31.843.242,38 y en el primer trimestre 2018 fueron de $32.819.364,89 con un aumento del 3,06% en el presente año.
"VIATICOS Y GASTOS DE VIAJE" para el primer trimestre del año 2017 se efectuaron pagos tesorales por $ 1.189.873 y en el primer trimestre 2018 fueron de $899.751 con una disminución del 24,38% en el presente año.
"IMPRESOS Y PUBLICACIONES" Para los años 2017 y 2018 en el primer trimestre no se generaron transacciones con este rubro.
"ARRENDAMIENTOS Y GASTOS DE INMOVILIARIA" para el primer trimestre del año 2017 se efectuaron pagos tesorales por $ 61.974.531 y en el primer trimestre 2018 fueron de $ 56.519.828,58 con una disminución del 8,8% en el presente año.
"SEGUROS" En el primer trimestre del año 2018 se comprometieron $ 163.189.845 y no se efectuaron pagos tesorales en el mismo periodo del año 2017 no se generaron movimientos para este rubro.
"COMUNICACIONES Y TRANSPORTE" Para el primer trimestre 2017 se comprometió $ 2.1874.776 y no se generaron pagos tesorales y en el primer trimestre 2018 se comprometieron $20.656.076 y no se generaron pagos tesorales.
"GASTOS RECUPERACION CARTERA" para el primer trimestre del año 2017 se efectuaron pagos tesorales por $ 74.869.635 y en el primer trimestre 2018 fueron de $16.550.000 con una disminución del 77,89% en el presente año.</t>
  </si>
  <si>
    <t>"ORGANIZACION ARCHIVO GENERAL Y BIBLIOTECA" Para el primer trimestre 2018 se comprometió $151.500.000 y se generarón  pagos tesorales por $35.400.000; en el año 2017 no se tenia en cuenta este rubro de esta forma no se registra información alguna.
"GASTOS BANCARIOS Y DE ADMINISTRACION FINANCIERA" para el primer trimestre del año 2017 se efectuaron pagos tesorales por $4.493.045 y en el primer trimestre 2018 fueron de $5.716.068 con un aumento del 27,22% en el presente año.
"GASTOS- DE PEAJES" en el primer trimestre 2018 se efectuaron pagos tesorales por $ 418.300 y en el primer trimestre 2017 no se generaron movimientos en este rubro.
"GASTOS- BIENESTAR SOCIAL" para el primer trimestre del año 2017 se comprometió $ 7.883.700 y no se efectuaron pagos tesorales; en el primer trimestre 2018 se comprometió $81.678.640 y se generó pagos tesorales por $8.000.000 con un aumento del 100% en los pagos tesorales en el presente año.
"CAPACITACION" para el primer trimestre del año 2017 se comprometió $ 8.600.000 se efectuaron pagos tesorales por $1.600.000 y en el primer trimestre 2018 No se generaron movimientos para este rubro.
"IMPUESTOS TASAS Y MULTAS" para el primer trimestre del año 2017 se efectuaron pagos tesorales por $ 17.753.000 y en el primer trimestre 2018 fueron de $16.864.000 con una disminución del 5,00% en el presente año.
"IMPUESTOS A LAS TRANSACCIONES FINANCIERA" para el primer trimestre del año 2017 se efectuaron pagos tesorales por $35.387.610,59  y en el primer trimestre 2018 fueron de $38.493.757,48 con un aumento del 8,77% en el presente año.</t>
  </si>
  <si>
    <t>PRIMER TRIMESTRE DE 2018</t>
  </si>
  <si>
    <t>CORPORACION SOCIAL  DE CUNDINAMARCA
VIGILANCIA SOBRE LA AUSTERIDAD EN EL GASTO PÚBLICO</t>
  </si>
  <si>
    <t>COMPARATIVO DE EJECUCION  DE GASTOS PERIODOS  PRIMER TRIMESTRE 2017 Y PRIMER  TRIMESTRE DE 2018</t>
  </si>
  <si>
    <t>CODIGO:PV01-PR05-F02</t>
  </si>
  <si>
    <t>ITEM</t>
  </si>
  <si>
    <t>DESCRIPCIÓN Y DETALLE</t>
  </si>
  <si>
    <t>PRIMER TRIMESTRE DE 2017</t>
  </si>
  <si>
    <t>VARIACIÓN
$</t>
  </si>
  <si>
    <t>VARIACIÓN
%</t>
  </si>
  <si>
    <t xml:space="preserve">GASTOS DE FUNCIONAMIENTO </t>
  </si>
  <si>
    <t xml:space="preserve"> </t>
  </si>
  <si>
    <t xml:space="preserve">GASTOS DE PERSONAL </t>
  </si>
  <si>
    <t xml:space="preserve">GASTOS GENERALES </t>
  </si>
  <si>
    <t>1.2.1</t>
  </si>
  <si>
    <t>ADQUISICIÓN DE BIENES</t>
  </si>
  <si>
    <t>1.2.2</t>
  </si>
  <si>
    <t xml:space="preserve">ADQUISICIÓN DE SERVICIOS </t>
  </si>
  <si>
    <t>SUBGERENCIA ADMINISTRATIVA Y FINANCIERA</t>
  </si>
  <si>
    <t>Los datos registrados se toman de las ejecuciones presupuestales y de acuerdo la clasificación del presupuesto.</t>
  </si>
  <si>
    <t>CORPORACION SOCIAL DE CUNDINAMARCA
VIGILANCIA SOBRE LA AUSTERIDAD EN EL GASTO PÚBLICO</t>
  </si>
  <si>
    <t xml:space="preserve">COMPARATIVO EJECUCION DE GASTOS   PRIMER  TRIMESTRE 2017 Y PRIMER  TRIMESTRE 2018 GASTOS DE FUNCIONAMIENTO </t>
  </si>
  <si>
    <t>CODIGO:</t>
  </si>
  <si>
    <t xml:space="preserve">DESCRIPCIÓN Y DETALLES </t>
  </si>
  <si>
    <t>PRIMER TRIMESTRE 2018</t>
  </si>
  <si>
    <t>PRIMER TRIMESTRE 2017</t>
  </si>
  <si>
    <t>VARIACIÓN ENTRE AÑOS
$</t>
  </si>
  <si>
    <t>VARIACION ENTRE AÑOS
%</t>
  </si>
  <si>
    <t>APROPIADO</t>
  </si>
  <si>
    <t>COMPROMETIDO</t>
  </si>
  <si>
    <t>PAGO EFECTUADO</t>
  </si>
  <si>
    <t>SALDO</t>
  </si>
  <si>
    <t>GASTOS DE FUNCIONAMIENTO</t>
  </si>
  <si>
    <t>1.1</t>
  </si>
  <si>
    <t>1.1.1</t>
  </si>
  <si>
    <t xml:space="preserve">SERVICIOS PERSONALES ASOCIADOS A LA NOMINA </t>
  </si>
  <si>
    <t>1.1.2</t>
  </si>
  <si>
    <t>OTROS GASTOS POR SERVICIOS PERSON.</t>
  </si>
  <si>
    <t>1.1.3</t>
  </si>
  <si>
    <t xml:space="preserve">CONTRIB. INH. NOMINA SECTOR PRIVADO </t>
  </si>
  <si>
    <t>1.1.4</t>
  </si>
  <si>
    <t>CONTRIB. INH. NOMINA SECTOR PUBLICO</t>
  </si>
  <si>
    <t>1.1.5</t>
  </si>
  <si>
    <t>TRANSFERENCIAS AL SECTOR PUBLICO</t>
  </si>
  <si>
    <t>N/A</t>
  </si>
  <si>
    <t>1.1.6</t>
  </si>
  <si>
    <t>TRANSFERENCIAS DE PREVISIÓN Y S.SOCIAL</t>
  </si>
  <si>
    <t>1.1.7</t>
  </si>
  <si>
    <t xml:space="preserve">REMUN POR SERVICIOS TECNICOS </t>
  </si>
  <si>
    <t>1.1.8</t>
  </si>
  <si>
    <t>APORTES PARAFISCALES</t>
  </si>
  <si>
    <t>1.2</t>
  </si>
  <si>
    <t>COMPRA DE EQUIPOS</t>
  </si>
  <si>
    <t>1.2.1.1</t>
  </si>
  <si>
    <t>ADQUISICIÓN DE VEHÍCULOS</t>
  </si>
  <si>
    <t>MATERIALES Y SUMINISTROS</t>
  </si>
  <si>
    <t>1.2.2.1</t>
  </si>
  <si>
    <t>PAPELERIA</t>
  </si>
  <si>
    <t>1.2.2.2</t>
  </si>
  <si>
    <t>COMBUSTIBLE</t>
  </si>
  <si>
    <t>1.2.3</t>
  </si>
  <si>
    <t>GASTOS VARIOS E IMPREVISTOS</t>
  </si>
  <si>
    <t>1.2.4</t>
  </si>
  <si>
    <t>MANTENIMIENTO</t>
  </si>
  <si>
    <t>1.2.4.1</t>
  </si>
  <si>
    <t>MANTENIMIENTO DE VEHÍCULOS</t>
  </si>
  <si>
    <t>1.2.5</t>
  </si>
  <si>
    <t>GASTOS DE COMPUTADOR</t>
  </si>
  <si>
    <t>1.2.6</t>
  </si>
  <si>
    <t>SERVICIOS PUBLICOS</t>
  </si>
  <si>
    <t>1.2.7</t>
  </si>
  <si>
    <t>VIATICOS Y GASTOS DE VIAJE</t>
  </si>
  <si>
    <t>1.2.8</t>
  </si>
  <si>
    <t>IMPRESOS Y PUBLICACIONES</t>
  </si>
  <si>
    <t>1.2.9</t>
  </si>
  <si>
    <t>ARRENDAMIENTOS Y GASTOS DE</t>
  </si>
  <si>
    <t>1.2.10</t>
  </si>
  <si>
    <t>SEGUROS</t>
  </si>
  <si>
    <t>1.2.11</t>
  </si>
  <si>
    <t>COMUNICACIONES Y TRANSPORTE</t>
  </si>
  <si>
    <t>1.2.12</t>
  </si>
  <si>
    <t>GASTOS RECUPERACION CARTERA</t>
  </si>
  <si>
    <t>1.2.13</t>
  </si>
  <si>
    <t>ORGANIZACION ARCHIVO GENERAL Y BIBLIOTEC</t>
  </si>
  <si>
    <t>1.2.14</t>
  </si>
  <si>
    <t>GASTOS BANCARIOS Y DE ADMINISTRACION FIN</t>
  </si>
  <si>
    <t>1.2.15</t>
  </si>
  <si>
    <t>GASTOS- DE PEAJES</t>
  </si>
  <si>
    <t>1.2.16</t>
  </si>
  <si>
    <t>GASTOS- BIENESTAR SOCIAL</t>
  </si>
  <si>
    <t>1.2.17</t>
  </si>
  <si>
    <t>CAPACITACION</t>
  </si>
  <si>
    <t>1.2.18</t>
  </si>
  <si>
    <t>IMPUESTOS TASAS Y MULTAS</t>
  </si>
  <si>
    <t>1.2.19</t>
  </si>
  <si>
    <t>IMPUESTOS A LAS TRANSACCIONES FINANCIERA</t>
  </si>
  <si>
    <t>,</t>
  </si>
  <si>
    <t xml:space="preserve">FORMATO DE INFORME DE ADMINISTRACIÓN DE GASTOS DE PERSONAL </t>
  </si>
  <si>
    <t>CÓDIGO: 5</t>
  </si>
  <si>
    <t>JUAN CARLOS SALDARRIAGA GAVIRIA</t>
  </si>
  <si>
    <t>PRIMER TRIMESTRE TRIMESTRE DE 2018</t>
  </si>
  <si>
    <t>CONCEPTO</t>
  </si>
  <si>
    <t>RUBRO PRESUPUESTAL</t>
  </si>
  <si>
    <t>PRESUPUESTO ASIGNADO</t>
  </si>
  <si>
    <t>VALOR TRIMESTRAL EJECUTADO ENERO A MARZO DE 2018</t>
  </si>
  <si>
    <t>VALOR ACUMULADO EJECUTADO</t>
  </si>
  <si>
    <t>% DE EJECUCION</t>
  </si>
  <si>
    <t>VALOR TRIMESTRE   ENERO A MARZO 2017</t>
  </si>
  <si>
    <t>%DE VARIACIÓN VALOR EJECUTADO RESPECTO A LA VIGENCIA ANTERIOR</t>
  </si>
  <si>
    <t>Servicios Personales Asociados a Nòmina</t>
  </si>
  <si>
    <t>Otros Gastos por Servicios Personales</t>
  </si>
  <si>
    <t>Contribuciones Inherentes a la Nómina Sector Privado</t>
  </si>
  <si>
    <t>Contribuciones Inherentes a la Nómina Sector Público</t>
  </si>
  <si>
    <t>Aportes Parafiscales</t>
  </si>
  <si>
    <t>Transferencias al Sector Público</t>
  </si>
  <si>
    <t>Transferencias de Previsión y Seguridad Social</t>
  </si>
  <si>
    <t>SERVICIOS PERSONALES INDIRECTOS</t>
  </si>
  <si>
    <t>1. PERSONAL SUPERNUMERARIO</t>
  </si>
  <si>
    <t>2. REMUNERACIÓN SERVICIOS TÉCNICOS</t>
  </si>
  <si>
    <t>Remuneración de Servicios Técnicos</t>
  </si>
  <si>
    <t>3. HONORARIOS</t>
  </si>
  <si>
    <t>TOTALES</t>
  </si>
  <si>
    <t>No. DE PERSONAL DE PLANTA</t>
  </si>
  <si>
    <t>CANTIDAD DE PERSONAL CONTRATADO ACTUALMENTE</t>
  </si>
  <si>
    <t>% DE PERSONAL CONTRATADO RESPECTO DE LA PLANTA</t>
  </si>
  <si>
    <t xml:space="preserve">SUBGERENTE ADMINISTRATIVO Y FINANCIERO </t>
  </si>
  <si>
    <t>PARA ÉL CALCULO DE ESTOS RUBROS SE DEBE TENER EN CUENTA LOS SIGUIENTES ASPECTOS:</t>
  </si>
  <si>
    <t>§ HONORARIOS POR CONSULTORIA</t>
  </si>
  <si>
    <t>§ HONORARIOS POR ASESORIA JURÍDICA</t>
  </si>
  <si>
    <t>§ HONORARIOS POR ASESORIAS TÉCNICAS</t>
  </si>
  <si>
    <t>§ HONORARIOS POR AVALUO</t>
  </si>
  <si>
    <t>§ HONORARIOS POR ASESORIAS FINANCIERAS</t>
  </si>
  <si>
    <t>§ SERVICIOS Y ASISTENCIA TÉCNICA</t>
  </si>
  <si>
    <t>§ SERVICIOS DE TEMPORALES</t>
  </si>
  <si>
    <t>§ SERVICIOS DE MANTENIMIENTO</t>
  </si>
  <si>
    <t>§ SERVICIOS DE ASEO Y VIGILANCIA</t>
  </si>
  <si>
    <t>§ GASTOS DE PRESTACIÓN DE SERVICIOS</t>
  </si>
  <si>
    <t>FORMATO DE INFORME SOBRE PUBLICIDAD Y PUBLICACIONES</t>
  </si>
  <si>
    <t>PRIMER SEMESTRE DE 2018</t>
  </si>
  <si>
    <t>No.CONTRATO U ORDEN DE TRABAJO</t>
  </si>
  <si>
    <t>VALOR SEMESTRAL EJECUTADO</t>
  </si>
  <si>
    <t>SEMESTRE  ANTERIOR JULIO  A DICIEMBRE  2017</t>
  </si>
  <si>
    <t>%DE VARIACIÓN VALOR EJECUTADO RESPECTO AL SEMESTRE
ANTERIOR</t>
  </si>
  <si>
    <t>1. IMPRESOS Y PUBLICACIONES</t>
  </si>
  <si>
    <t>2. DUPLICADOS Y O FOTOCOPIAS</t>
  </si>
  <si>
    <t>3. MATERIAL INDIRECTO PROCESOS LITOGRÁFICOS</t>
  </si>
  <si>
    <t>4. AVISOS PUBLICITARIOS</t>
  </si>
  <si>
    <t>5.OTROS GASTOS DE PUBLICIDAD</t>
  </si>
  <si>
    <t>PARA ÉL CALCULO DE ESTOS RUBROS SE DEBE TENER EN CUENTA LOS SIGUIENTES PUNTOS:</t>
  </si>
  <si>
    <t>ELABORACIÓN DE NOTAS Y PAPELERIA PARA:</t>
  </si>
  <si>
    <t>§ CITACIONES A ASAMBLEAS</t>
  </si>
  <si>
    <t>§ PUBLICACIONES INTERNAS</t>
  </si>
  <si>
    <t>§ LICITACIONES Y REMATES</t>
  </si>
  <si>
    <t>§ CAMBIOS DE DIRECTORIOS Y EDICIONES</t>
  </si>
  <si>
    <t>INFORME DE AUSTERIDAD EN EL GASTO PUBLICO PRIMER SEMESTRE AÑO 2018</t>
  </si>
  <si>
    <t>VERSIÓN:1.0</t>
  </si>
  <si>
    <t>TIPO DE GASTO</t>
  </si>
  <si>
    <t>PRIMER SEMESTRE ACTUAL 2018</t>
  </si>
  <si>
    <t>SEMESTRE PRIMERO A COMPARAR 2017</t>
  </si>
  <si>
    <t>VARIACIÓN 
$</t>
  </si>
  <si>
    <t>VARIACIÓN 
%</t>
  </si>
  <si>
    <t>TELEFONOS FIJOS</t>
  </si>
  <si>
    <t>TELEFONOS CELULARES</t>
  </si>
  <si>
    <t>Publicaciones - Avisos de Prensa</t>
  </si>
  <si>
    <t>Duplicados y/o fotocopias</t>
  </si>
  <si>
    <t>Material Indirecto Procesos Litograficos</t>
  </si>
  <si>
    <t xml:space="preserve">Avisos  Publicitarios  </t>
  </si>
  <si>
    <t>Otros gastos de publicidad</t>
  </si>
  <si>
    <t xml:space="preserve">Con el objeto de dar cumplimiento a lo establecido en la Circular No.02 del 29 de marzo de 2004, el artículo 22 del Decreto 1737 de 1998 y Decretos 0026 de 1998, 2209 de 1998, 959 de 1999 y los  Decretos Departamentales No 130 y 294 de 2016 que contemplan normas de austeridad en el gasto público, presentamos el informe correspondiente al primer trimestre de 2018, relacionado con el comportamiento de los gastos correspondientes a los rubros de gastos de personal, gastos generales, pago de  publicidad y publicaciones, asignación y uso de teléfonos celulares, asignación y uso de vehículos, inmuebles mantenimiento, compra de equipos y licencias antivirus, licencias de seguridad de la información.  
La comparación se hace teniendo como punto de referencia los gastos efectuados durante el primer trimestre de 2018, por los mismos conceptos. 
</t>
  </si>
  <si>
    <t xml:space="preserve">El año 2018 se aprobó un presupuesto total de Gastos de personal con un monto de $ 5.738.761.000 y el año anterior se presupuestó un total de $ 5.274.085.400 teniendo un aumento del 8.81%.
Los rubros contemplados en Gasto de Personal normalizados por el Decreto 0397 de 2017 "por la cual se liquida el Presupuesto General del Departamento para la vigencia fiscal 2018, se detallan las apropiaciones, se clasifican y se definen los gastos", son los siguientes:
"SERVICIOS PERSONALES ASOCIADOS A LA NOMINA" para el primer trimestre del año 2017 se efectuaron pagos tesorales por $ 597.633.015 y en el primer trimestre 2018 fueron de $660.174.356 con un aumento del 10,46% en el presente año.
"OTROS GASTOS POR SERVICIOS PERSONA" para el primer trimestre del año 2017 se efectuaron pagos tesorales por $ 74.051.393 y en el primer trimestre 2018 fueron de $107.293.608 con un aumento del 44,89% en el presente año.
"CONTRIB. INH. NOMINA SECTOR PRIVADO" para el primer trimestre del año 2017 se efectuaron pagos tesorales por $ 207.367.328 y en el primer trimestre 2018 fueron de $309.607.983 con un aumento del 49,30% en el presente año.
"CONTRIB. INH. NOMINA SECTOR PUBLICO" para el primer trimestre del año 2017 se efectuaron pagos tesorales por $ 112.634.918 y en el primer trimestre 2018 fueron de $55.677.884 con una disminución del 50,56% en el presente año.
"TRANSFERENCIAS AL SECTOR PUBLICO" Las Corporación Social de Cundinamarca no contempla estos rubros dentro de su presupuesto.
"TRANSFERENCIAS DE PREVISIÓN Y S.SOCIAL" Las Corporación Social de Cundinamarca no contempla estos rubros dentro de su presupuesto.
"REMUN POR SERVICIOS TECNICOS" para el primer trimestre del año 2017 se efectuaron pagos tesorales por $ 58.346.020 y en el primer trimestre 2018 fueron de $63.175.000 con un aumento del 8,27% en el presente año.
"APORTES PARAFISCALES" para el primer trimestre del año 2017 se efectuaron pagos tesorales por $ 59.325.730 y en el primer trimestre 2018 fueron de $67.266.500 con un aumento del 13,38% en el presente año.
La variaciones que se presentan en el presente informe constituyen porcentajes que se encuentran dentro de los parámetros normales del gasto, y la mayor variación se dio en una disminución de contribuciones inherentes a la nómina del sector público, en razón a cambios en los fondos de pensiones. Por otra parte es preciso señalar que el menor de los aumentos se presentó en el rubro de remuneración por servicios técnicos manteniendo una política de Austeridad del gasto en la entidad.
</t>
  </si>
  <si>
    <t xml:space="preserve">Para el primer trimestre del año 2017 se comprometió un monto de $1.354.122.384 para gastos de Personal y en total se efectuó el pago tesoral por $1.109.358.404 quedando un saldo por pagar de $244.763.980; en el año 2018 primer trimestre se comprometió un monto de $1.486.566.781 para gastos de Personal y en total se efectuó el pago tesoral por $1.263.195.331 quedando un saldo por pagar de $223.371.450, el aumento para el primer trimestre del año 2018 en los pagos tesorales es de 13,86% con respecto al primer trimestre del año 2017. 
</t>
  </si>
  <si>
    <t xml:space="preserve">
Para el mes de Enero se pagó en telefonia celular un monto de $ 1.822.859,7; en el mes de Febrero se pagó $ 2.307.468,19; en el mes de Marzo se pagó $ 4.353.376,75 de los cuales $ 2.035.042,1 por concepto de Telefonia y $ 2.318.334,65 por compra de equipos y otros. Para el primer trimestre del año 2018 se pagó un total de $ 8.483.704,64 en Telefonia Celular.
Para el mes de Enero se pagó en telefonia fija un monto de $ 1.696.050; en el mes de Febrero se pagó $ 1.903.250; en el mes de Marzo se pagó $1.701.550; sumando para el primer trimestre del 2018 un total de $ 5.300.850.
La Oficina de Control interno recomienda optimizar los servicios y elementos comprados, teniendo en cuenta que esto se refleja en el aumento de colocación de créditos y esta inversión se encuentra soportada en la estrategia de comerciales que se encuentra liderando la Corporación Social de Cundinamarca.</t>
  </si>
  <si>
    <t xml:space="preserve">JUSBLEIDY VARGAS ROJAS </t>
  </si>
  <si>
    <t>Para el primer trimestre del año 2017 se efectuó un pago tesoral $ 6.163.713 por concepto de combustible, para le mismo periodo en el año 2018 se celebró un contrato con la empresa TERPEL por el monto de $ 50.000.000, se realizó un pago tesoral por $ 8.826.062.
En el primer trimestre del año 
Para el primer trimestre de los años 2018 y 2017 no se generaron compra de vehículos y tampoco se realizaron mantenimientos preventivos.
En el primer trimestre del año 2018 se efectuó pago de $418.300 por concepto de peajes y en el primer trimestre del año 2017 no se generaron pagos por este rubro.
La Oficina de Control Interno recomienda, revisar los formatos del sistema de gestión de calidad, con respecto a la programación de mantenimientos preventivos y correctivos con el fin de optimizar los recursos. Es importante evidenciar valores históricos de mantenimiento para la  planeación de la contratación. Se recomienda la proyección de mantenimientos preventivos desde el primer trimestre de cada año con el fin de optimizar el rendimiento de los vehículos de propiedad de la entidad.</t>
  </si>
  <si>
    <t xml:space="preserve">VALOR COSTO GLOBAL DE LA NÓMINA EN PESOS TRIMESTRAL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</si>
</sst>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00;\(#,#00.00\)"/>
    <numFmt numFmtId="197" formatCode="0.0000000000"/>
    <numFmt numFmtId="198" formatCode="0.000000000"/>
    <numFmt numFmtId="199" formatCode="0.00000000"/>
    <numFmt numFmtId="200" formatCode="0.0000000"/>
    <numFmt numFmtId="201" formatCode="0.000000"/>
    <numFmt numFmtId="202" formatCode="0.00000"/>
    <numFmt numFmtId="203" formatCode="0.0000"/>
    <numFmt numFmtId="204" formatCode="0.00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Red]#,##0"/>
    <numFmt numFmtId="210" formatCode="#,##0.0"/>
    <numFmt numFmtId="211" formatCode="_ &quot;$&quot;\ * #,##0_ ;_ &quot;$&quot;\ * \-#,##0_ ;_ &quot;$&quot;\ * &quot;-&quot;??_ ;_ @_ "/>
  </numFmts>
  <fonts count="62">
    <font>
      <sz val="10"/>
      <name val="Arial"/>
      <family val="0"/>
    </font>
    <font>
      <sz val="8"/>
      <name val="Arial"/>
      <family val="2"/>
    </font>
    <font>
      <b/>
      <sz val="9"/>
      <name val="Arial"/>
      <family val="2"/>
    </font>
    <font>
      <b/>
      <sz val="8"/>
      <name val="Arial"/>
      <family val="2"/>
    </font>
    <font>
      <b/>
      <sz val="11"/>
      <name val="Tahoma"/>
      <family val="2"/>
    </font>
    <font>
      <sz val="11"/>
      <name val="Tahoma"/>
      <family val="2"/>
    </font>
    <font>
      <sz val="8"/>
      <name val="Tahoma"/>
      <family val="2"/>
    </font>
    <font>
      <sz val="12"/>
      <name val="Tahoma"/>
      <family val="2"/>
    </font>
    <font>
      <b/>
      <sz val="10"/>
      <name val="Tahoma"/>
      <family val="2"/>
    </font>
    <font>
      <sz val="10"/>
      <name val="Tahoma"/>
      <family val="2"/>
    </font>
    <font>
      <b/>
      <sz val="10"/>
      <name val="Arial"/>
      <family val="2"/>
    </font>
    <font>
      <b/>
      <sz val="9"/>
      <name val="Tahoma"/>
      <family val="2"/>
    </font>
    <font>
      <sz val="9"/>
      <name val="Tahoma"/>
      <family val="2"/>
    </font>
    <font>
      <sz val="11"/>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9"/>
      <color indexed="10"/>
      <name val="Tahoma"/>
      <family val="2"/>
    </font>
    <font>
      <b/>
      <sz val="10"/>
      <color indexed="8"/>
      <name val="Arial"/>
      <family val="2"/>
    </font>
    <font>
      <b/>
      <sz val="10"/>
      <color indexed="8"/>
      <name val="Tahoma"/>
      <family val="2"/>
    </font>
    <font>
      <b/>
      <sz val="11"/>
      <color indexed="10"/>
      <name val="Tahoma"/>
      <family val="2"/>
    </font>
    <font>
      <b/>
      <i/>
      <sz val="11"/>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9"/>
      <color rgb="FFFF0000"/>
      <name val="Tahoma"/>
      <family val="2"/>
    </font>
    <font>
      <b/>
      <sz val="10"/>
      <color rgb="FF000000"/>
      <name val="Arial"/>
      <family val="2"/>
    </font>
    <font>
      <b/>
      <sz val="10"/>
      <color rgb="FF000000"/>
      <name val="Tahoma"/>
      <family val="2"/>
    </font>
    <font>
      <b/>
      <sz val="11"/>
      <color rgb="FFFF0000"/>
      <name val="Tahoma"/>
      <family val="2"/>
    </font>
    <font>
      <b/>
      <i/>
      <sz val="11"/>
      <color rgb="FFFF0000"/>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medium"/>
      <top>
        <color indexed="63"/>
      </top>
      <bottom>
        <color indexed="63"/>
      </bottom>
    </border>
    <border>
      <left style="thin">
        <color indexed="8"/>
      </left>
      <right style="thin">
        <color indexed="8"/>
      </right>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color indexed="63"/>
      </botto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thin">
        <color indexed="8"/>
      </left>
      <right style="thin">
        <color indexed="8"/>
      </right>
      <top style="thin">
        <color indexed="8"/>
      </top>
      <bottom>
        <color indexed="63"/>
      </bottom>
    </border>
    <border>
      <left style="medium"/>
      <right style="thin"/>
      <top>
        <color indexed="63"/>
      </top>
      <bottom>
        <color indexed="63"/>
      </bottom>
    </border>
    <border>
      <left style="medium"/>
      <right style="thin"/>
      <top>
        <color indexed="63"/>
      </top>
      <bottom style="thin">
        <color rgb="FF000000"/>
      </bottom>
    </border>
    <border>
      <left style="thin"/>
      <right style="thin"/>
      <top>
        <color indexed="63"/>
      </top>
      <bottom style="thin">
        <color rgb="FF000000"/>
      </bottom>
    </border>
    <border>
      <left>
        <color indexed="63"/>
      </left>
      <right>
        <color indexed="63"/>
      </right>
      <top>
        <color indexed="63"/>
      </top>
      <bottom style="thin"/>
    </border>
    <border>
      <left style="medium"/>
      <right style="thin"/>
      <top style="thin"/>
      <bottom style="medium"/>
    </border>
    <border>
      <left>
        <color indexed="63"/>
      </left>
      <right>
        <color indexed="63"/>
      </right>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thin"/>
    </border>
    <border>
      <left style="thin"/>
      <right>
        <color indexed="63"/>
      </right>
      <top style="medium"/>
      <bottom style="thin"/>
    </border>
    <border>
      <left style="medium"/>
      <right>
        <color indexed="63"/>
      </right>
      <top style="thin"/>
      <bottom style="medium"/>
    </border>
    <border>
      <left style="medium"/>
      <right style="medium"/>
      <top>
        <color indexed="63"/>
      </top>
      <bottom style="mediu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color rgb="FF000000"/>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395">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10" xfId="0" applyFont="1" applyBorder="1" applyAlignment="1">
      <alignment horizontal="center"/>
    </xf>
    <xf numFmtId="0" fontId="4" fillId="0" borderId="0" xfId="0" applyFont="1" applyBorder="1" applyAlignment="1">
      <alignment horizontal="center"/>
    </xf>
    <xf numFmtId="0" fontId="56" fillId="0" borderId="0" xfId="0" applyFont="1" applyAlignment="1">
      <alignment/>
    </xf>
    <xf numFmtId="0" fontId="4"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8" fillId="33" borderId="11" xfId="0" applyFont="1" applyFill="1" applyBorder="1" applyAlignment="1">
      <alignment horizontal="center" vertical="center"/>
    </xf>
    <xf numFmtId="0" fontId="8" fillId="33" borderId="12" xfId="0" applyFont="1" applyFill="1" applyBorder="1" applyAlignment="1">
      <alignment/>
    </xf>
    <xf numFmtId="3" fontId="8" fillId="0" borderId="12" xfId="0" applyNumberFormat="1" applyFont="1" applyBorder="1" applyAlignment="1">
      <alignment/>
    </xf>
    <xf numFmtId="10" fontId="8" fillId="0" borderId="13" xfId="0" applyNumberFormat="1" applyFont="1" applyBorder="1" applyAlignment="1">
      <alignment horizontal="center"/>
    </xf>
    <xf numFmtId="10" fontId="0" fillId="0" borderId="0" xfId="0" applyNumberFormat="1" applyFont="1" applyAlignment="1">
      <alignment/>
    </xf>
    <xf numFmtId="0" fontId="9" fillId="0" borderId="11" xfId="0" applyFont="1" applyBorder="1" applyAlignment="1">
      <alignment horizontal="center" vertical="center"/>
    </xf>
    <xf numFmtId="3" fontId="9" fillId="0" borderId="12" xfId="0" applyNumberFormat="1" applyFont="1" applyBorder="1" applyAlignment="1">
      <alignment/>
    </xf>
    <xf numFmtId="0" fontId="8" fillId="0" borderId="12" xfId="0" applyFont="1" applyBorder="1" applyAlignment="1">
      <alignment/>
    </xf>
    <xf numFmtId="3" fontId="8" fillId="0" borderId="14" xfId="0" applyNumberFormat="1" applyFont="1" applyBorder="1" applyAlignment="1">
      <alignment/>
    </xf>
    <xf numFmtId="0" fontId="8" fillId="0" borderId="11" xfId="0" applyFont="1" applyBorder="1" applyAlignment="1">
      <alignment horizontal="center" vertical="center"/>
    </xf>
    <xf numFmtId="0" fontId="9" fillId="0" borderId="11" xfId="0" applyFont="1" applyFill="1" applyBorder="1" applyAlignment="1">
      <alignment horizontal="center" vertical="center"/>
    </xf>
    <xf numFmtId="0" fontId="8" fillId="0" borderId="12" xfId="0" applyFont="1" applyFill="1" applyBorder="1" applyAlignment="1">
      <alignment/>
    </xf>
    <xf numFmtId="3" fontId="8" fillId="0" borderId="12" xfId="0" applyNumberFormat="1" applyFont="1" applyFill="1" applyBorder="1" applyAlignment="1">
      <alignment/>
    </xf>
    <xf numFmtId="10" fontId="8" fillId="0" borderId="13" xfId="0" applyNumberFormat="1" applyFont="1" applyFill="1" applyBorder="1" applyAlignment="1">
      <alignment horizontal="center"/>
    </xf>
    <xf numFmtId="3" fontId="9" fillId="0" borderId="12" xfId="0" applyNumberFormat="1" applyFont="1" applyFill="1" applyBorder="1" applyAlignment="1">
      <alignment/>
    </xf>
    <xf numFmtId="3" fontId="10" fillId="0" borderId="14" xfId="0" applyNumberFormat="1" applyFont="1" applyFill="1" applyBorder="1" applyAlignment="1">
      <alignment/>
    </xf>
    <xf numFmtId="0" fontId="9" fillId="0" borderId="11" xfId="0" applyFont="1" applyBorder="1" applyAlignment="1">
      <alignment horizontal="left"/>
    </xf>
    <xf numFmtId="0" fontId="9" fillId="0" borderId="11" xfId="0" applyFont="1" applyBorder="1" applyAlignment="1">
      <alignment horizontal="center"/>
    </xf>
    <xf numFmtId="0" fontId="9" fillId="0" borderId="15" xfId="0" applyFont="1" applyBorder="1" applyAlignment="1">
      <alignment horizontal="left"/>
    </xf>
    <xf numFmtId="0" fontId="9" fillId="0" borderId="16" xfId="0" applyFont="1" applyBorder="1" applyAlignment="1">
      <alignment/>
    </xf>
    <xf numFmtId="3" fontId="9" fillId="0" borderId="16" xfId="0" applyNumberFormat="1" applyFont="1" applyBorder="1" applyAlignment="1">
      <alignment/>
    </xf>
    <xf numFmtId="0" fontId="9" fillId="0" borderId="17" xfId="0" applyFont="1" applyBorder="1" applyAlignment="1">
      <alignment/>
    </xf>
    <xf numFmtId="0" fontId="9" fillId="0" borderId="10" xfId="0" applyFont="1" applyBorder="1" applyAlignment="1">
      <alignment horizontal="left"/>
    </xf>
    <xf numFmtId="0" fontId="9" fillId="0" borderId="0" xfId="0" applyFont="1" applyBorder="1" applyAlignment="1">
      <alignment/>
    </xf>
    <xf numFmtId="3" fontId="9" fillId="0" borderId="0" xfId="0" applyNumberFormat="1" applyFont="1" applyBorder="1" applyAlignment="1">
      <alignment/>
    </xf>
    <xf numFmtId="0" fontId="9" fillId="0" borderId="18" xfId="0" applyFont="1" applyBorder="1" applyAlignment="1">
      <alignment/>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wrapText="1"/>
    </xf>
    <xf numFmtId="0" fontId="11" fillId="0" borderId="22" xfId="0" applyFont="1" applyBorder="1" applyAlignment="1">
      <alignment/>
    </xf>
    <xf numFmtId="0" fontId="12" fillId="0" borderId="23" xfId="0" applyFont="1" applyBorder="1" applyAlignment="1">
      <alignment/>
    </xf>
    <xf numFmtId="0" fontId="12" fillId="0" borderId="14" xfId="0" applyFont="1" applyBorder="1" applyAlignment="1">
      <alignment/>
    </xf>
    <xf numFmtId="0" fontId="11" fillId="0" borderId="23" xfId="0" applyFont="1" applyBorder="1" applyAlignment="1">
      <alignment/>
    </xf>
    <xf numFmtId="0" fontId="11" fillId="0" borderId="22" xfId="0" applyFont="1" applyBorder="1" applyAlignment="1">
      <alignment/>
    </xf>
    <xf numFmtId="0" fontId="11" fillId="0" borderId="14" xfId="0" applyFont="1" applyBorder="1" applyAlignment="1">
      <alignment/>
    </xf>
    <xf numFmtId="0" fontId="11" fillId="0" borderId="24" xfId="0" applyFont="1" applyBorder="1" applyAlignment="1">
      <alignment/>
    </xf>
    <xf numFmtId="4" fontId="12" fillId="0" borderId="24" xfId="0" applyNumberFormat="1" applyFont="1" applyBorder="1" applyAlignment="1">
      <alignment horizontal="center"/>
    </xf>
    <xf numFmtId="0" fontId="11" fillId="0" borderId="23" xfId="0" applyFont="1" applyBorder="1" applyAlignment="1">
      <alignment horizontal="center" vertical="center"/>
    </xf>
    <xf numFmtId="3" fontId="11" fillId="0" borderId="23" xfId="0" applyNumberFormat="1" applyFont="1" applyBorder="1" applyAlignment="1">
      <alignment/>
    </xf>
    <xf numFmtId="3" fontId="11" fillId="0" borderId="22" xfId="0" applyNumberFormat="1" applyFont="1" applyBorder="1" applyAlignment="1">
      <alignment/>
    </xf>
    <xf numFmtId="3" fontId="11" fillId="0" borderId="14" xfId="0" applyNumberFormat="1" applyFont="1" applyBorder="1" applyAlignment="1">
      <alignment/>
    </xf>
    <xf numFmtId="3" fontId="11" fillId="0" borderId="24" xfId="0" applyNumberFormat="1" applyFont="1" applyBorder="1" applyAlignment="1">
      <alignment/>
    </xf>
    <xf numFmtId="10" fontId="11" fillId="0" borderId="24" xfId="0" applyNumberFormat="1" applyFont="1" applyBorder="1" applyAlignment="1">
      <alignment/>
    </xf>
    <xf numFmtId="0" fontId="5" fillId="0" borderId="23" xfId="0" applyFont="1" applyBorder="1" applyAlignment="1">
      <alignment horizontal="center" vertical="center"/>
    </xf>
    <xf numFmtId="0" fontId="12" fillId="0" borderId="22" xfId="0" applyFont="1" applyBorder="1" applyAlignment="1">
      <alignment/>
    </xf>
    <xf numFmtId="0" fontId="12" fillId="0" borderId="24" xfId="0" applyFont="1" applyBorder="1" applyAlignment="1">
      <alignment/>
    </xf>
    <xf numFmtId="4" fontId="11" fillId="0" borderId="24" xfId="0" applyNumberFormat="1" applyFont="1" applyBorder="1" applyAlignment="1">
      <alignment/>
    </xf>
    <xf numFmtId="0" fontId="11" fillId="33" borderId="23" xfId="0" applyFont="1" applyFill="1" applyBorder="1" applyAlignment="1">
      <alignment horizontal="center" vertical="center"/>
    </xf>
    <xf numFmtId="0" fontId="11" fillId="33" borderId="14" xfId="0" applyFont="1" applyFill="1" applyBorder="1" applyAlignment="1">
      <alignment/>
    </xf>
    <xf numFmtId="3" fontId="10" fillId="34" borderId="23" xfId="0" applyNumberFormat="1" applyFont="1" applyFill="1" applyBorder="1" applyAlignment="1">
      <alignment/>
    </xf>
    <xf numFmtId="3" fontId="10" fillId="34" borderId="22" xfId="0" applyNumberFormat="1" applyFont="1" applyFill="1" applyBorder="1" applyAlignment="1">
      <alignment/>
    </xf>
    <xf numFmtId="3" fontId="10" fillId="34" borderId="14" xfId="0" applyNumberFormat="1" applyFont="1" applyFill="1" applyBorder="1" applyAlignment="1">
      <alignment/>
    </xf>
    <xf numFmtId="3" fontId="10" fillId="34" borderId="24" xfId="0" applyNumberFormat="1" applyFont="1" applyFill="1" applyBorder="1" applyAlignment="1">
      <alignment/>
    </xf>
    <xf numFmtId="10" fontId="11" fillId="34" borderId="24" xfId="0" applyNumberFormat="1" applyFont="1" applyFill="1" applyBorder="1" applyAlignment="1">
      <alignment/>
    </xf>
    <xf numFmtId="3" fontId="57" fillId="0" borderId="0" xfId="0" applyNumberFormat="1" applyFont="1" applyBorder="1" applyAlignment="1">
      <alignment horizontal="right"/>
    </xf>
    <xf numFmtId="0" fontId="12" fillId="0" borderId="23" xfId="0" applyFont="1" applyBorder="1" applyAlignment="1">
      <alignment horizontal="center" vertical="center" wrapText="1"/>
    </xf>
    <xf numFmtId="0" fontId="12" fillId="0" borderId="14" xfId="0" applyFont="1" applyBorder="1" applyAlignment="1">
      <alignment horizontal="left" wrapText="1"/>
    </xf>
    <xf numFmtId="3" fontId="12" fillId="0" borderId="23" xfId="0" applyNumberFormat="1" applyFont="1" applyFill="1" applyBorder="1" applyAlignment="1">
      <alignment horizontal="right"/>
    </xf>
    <xf numFmtId="3" fontId="12" fillId="0" borderId="22" xfId="0" applyNumberFormat="1" applyFont="1" applyFill="1" applyBorder="1" applyAlignment="1">
      <alignment horizontal="right"/>
    </xf>
    <xf numFmtId="3" fontId="12" fillId="0" borderId="14" xfId="0" applyNumberFormat="1" applyFont="1" applyFill="1" applyBorder="1" applyAlignment="1">
      <alignment horizontal="right"/>
    </xf>
    <xf numFmtId="3" fontId="12" fillId="0" borderId="22" xfId="0" applyNumberFormat="1" applyFont="1" applyBorder="1" applyAlignment="1">
      <alignment horizontal="right"/>
    </xf>
    <xf numFmtId="3" fontId="12" fillId="0" borderId="24" xfId="0" applyNumberFormat="1" applyFont="1" applyFill="1" applyBorder="1" applyAlignment="1">
      <alignment horizontal="right"/>
    </xf>
    <xf numFmtId="10" fontId="12" fillId="0" borderId="24" xfId="0" applyNumberFormat="1" applyFont="1" applyBorder="1" applyAlignment="1">
      <alignment/>
    </xf>
    <xf numFmtId="3" fontId="57" fillId="0" borderId="0" xfId="0" applyNumberFormat="1" applyFont="1" applyBorder="1" applyAlignment="1">
      <alignment/>
    </xf>
    <xf numFmtId="0" fontId="12" fillId="0" borderId="14" xfId="0" applyFont="1" applyFill="1" applyBorder="1" applyAlignment="1">
      <alignment/>
    </xf>
    <xf numFmtId="3" fontId="12" fillId="0" borderId="23" xfId="0" applyNumberFormat="1" applyFont="1" applyBorder="1" applyAlignment="1">
      <alignment/>
    </xf>
    <xf numFmtId="3" fontId="12" fillId="0" borderId="22" xfId="0" applyNumberFormat="1" applyFont="1" applyBorder="1" applyAlignment="1">
      <alignment/>
    </xf>
    <xf numFmtId="3" fontId="12" fillId="0" borderId="14" xfId="0" applyNumberFormat="1" applyFont="1" applyBorder="1" applyAlignment="1">
      <alignment/>
    </xf>
    <xf numFmtId="3" fontId="0" fillId="0" borderId="0" xfId="0" applyNumberFormat="1" applyAlignment="1">
      <alignment/>
    </xf>
    <xf numFmtId="3" fontId="11" fillId="34" borderId="23" xfId="0" applyNumberFormat="1" applyFont="1" applyFill="1" applyBorder="1" applyAlignment="1">
      <alignment/>
    </xf>
    <xf numFmtId="3" fontId="11" fillId="34" borderId="14" xfId="0" applyNumberFormat="1" applyFont="1" applyFill="1" applyBorder="1" applyAlignment="1">
      <alignment/>
    </xf>
    <xf numFmtId="10" fontId="12" fillId="34" borderId="24" xfId="0" applyNumberFormat="1" applyFont="1" applyFill="1" applyBorder="1" applyAlignment="1">
      <alignment/>
    </xf>
    <xf numFmtId="0" fontId="12" fillId="0" borderId="23" xfId="0" applyFont="1" applyBorder="1" applyAlignment="1">
      <alignment horizontal="center" vertical="center"/>
    </xf>
    <xf numFmtId="0" fontId="12" fillId="35" borderId="23" xfId="0" applyFont="1" applyFill="1" applyBorder="1" applyAlignment="1">
      <alignment horizontal="center" vertical="center"/>
    </xf>
    <xf numFmtId="3" fontId="0" fillId="0" borderId="23" xfId="0" applyNumberFormat="1" applyFont="1" applyBorder="1" applyAlignment="1">
      <alignment horizontal="right"/>
    </xf>
    <xf numFmtId="3" fontId="0" fillId="0" borderId="22" xfId="0" applyNumberFormat="1" applyFont="1" applyBorder="1" applyAlignment="1">
      <alignment horizontal="right"/>
    </xf>
    <xf numFmtId="3" fontId="0" fillId="0" borderId="23" xfId="0" applyNumberFormat="1" applyFont="1" applyFill="1" applyBorder="1" applyAlignment="1">
      <alignment horizontal="right"/>
    </xf>
    <xf numFmtId="3" fontId="0" fillId="0" borderId="22" xfId="0" applyNumberFormat="1" applyFont="1" applyFill="1" applyBorder="1" applyAlignment="1">
      <alignment horizontal="right"/>
    </xf>
    <xf numFmtId="0" fontId="12" fillId="0" borderId="23" xfId="0" applyFont="1" applyFill="1" applyBorder="1" applyAlignment="1">
      <alignment horizontal="center" vertical="center"/>
    </xf>
    <xf numFmtId="3" fontId="12" fillId="0" borderId="23" xfId="0" applyNumberFormat="1" applyFont="1" applyFill="1" applyBorder="1" applyAlignment="1">
      <alignment/>
    </xf>
    <xf numFmtId="3" fontId="12" fillId="0" borderId="22" xfId="0" applyNumberFormat="1" applyFont="1" applyFill="1" applyBorder="1" applyAlignment="1">
      <alignment/>
    </xf>
    <xf numFmtId="10" fontId="12" fillId="0" borderId="24" xfId="0" applyNumberFormat="1" applyFont="1" applyFill="1" applyBorder="1" applyAlignment="1">
      <alignment/>
    </xf>
    <xf numFmtId="0" fontId="0" fillId="0" borderId="0" xfId="0" applyFill="1" applyAlignment="1">
      <alignment/>
    </xf>
    <xf numFmtId="0" fontId="12" fillId="0" borderId="25" xfId="0" applyFont="1" applyBorder="1" applyAlignment="1">
      <alignment/>
    </xf>
    <xf numFmtId="3" fontId="12" fillId="0" borderId="26" xfId="0" applyNumberFormat="1" applyFont="1" applyBorder="1" applyAlignment="1">
      <alignment/>
    </xf>
    <xf numFmtId="3" fontId="12" fillId="0" borderId="27" xfId="0" applyNumberFormat="1" applyFont="1" applyBorder="1" applyAlignment="1">
      <alignment/>
    </xf>
    <xf numFmtId="3" fontId="12" fillId="0" borderId="28" xfId="0" applyNumberFormat="1" applyFont="1" applyFill="1" applyBorder="1" applyAlignment="1">
      <alignment horizontal="right"/>
    </xf>
    <xf numFmtId="10" fontId="12" fillId="0" borderId="29" xfId="0" applyNumberFormat="1" applyFont="1" applyBorder="1" applyAlignment="1">
      <alignment/>
    </xf>
    <xf numFmtId="0" fontId="4" fillId="0" borderId="0" xfId="0" applyFont="1" applyBorder="1" applyAlignment="1">
      <alignment/>
    </xf>
    <xf numFmtId="0" fontId="0" fillId="0" borderId="22" xfId="0" applyBorder="1" applyAlignment="1">
      <alignment/>
    </xf>
    <xf numFmtId="4" fontId="0" fillId="35" borderId="22" xfId="0" applyNumberFormat="1" applyFill="1" applyBorder="1" applyAlignment="1">
      <alignment/>
    </xf>
    <xf numFmtId="4" fontId="0" fillId="0" borderId="22" xfId="0" applyNumberFormat="1" applyBorder="1" applyAlignment="1">
      <alignment/>
    </xf>
    <xf numFmtId="0" fontId="4" fillId="0" borderId="30" xfId="0" applyFont="1" applyBorder="1" applyAlignment="1">
      <alignment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35" borderId="32" xfId="0" applyFont="1" applyFill="1" applyBorder="1" applyAlignment="1">
      <alignment horizontal="center" vertical="center" wrapText="1"/>
    </xf>
    <xf numFmtId="0" fontId="13" fillId="0" borderId="33" xfId="0" applyFont="1" applyFill="1" applyBorder="1" applyAlignment="1">
      <alignment horizontal="left" wrapText="1"/>
    </xf>
    <xf numFmtId="3" fontId="13" fillId="0" borderId="33" xfId="0" applyNumberFormat="1" applyFont="1" applyFill="1" applyBorder="1" applyAlignment="1">
      <alignment horizontal="right"/>
    </xf>
    <xf numFmtId="10" fontId="13" fillId="0" borderId="33" xfId="0" applyNumberFormat="1" applyFont="1" applyFill="1" applyBorder="1" applyAlignment="1">
      <alignment horizontal="right"/>
    </xf>
    <xf numFmtId="3" fontId="5" fillId="0" borderId="33" xfId="0" applyNumberFormat="1" applyFont="1" applyBorder="1" applyAlignment="1">
      <alignment/>
    </xf>
    <xf numFmtId="10" fontId="13" fillId="0" borderId="34" xfId="0" applyNumberFormat="1" applyFont="1" applyFill="1" applyBorder="1" applyAlignment="1">
      <alignment horizontal="right"/>
    </xf>
    <xf numFmtId="0" fontId="13" fillId="0" borderId="22" xfId="0" applyFont="1" applyFill="1" applyBorder="1" applyAlignment="1">
      <alignment horizontal="left" wrapText="1"/>
    </xf>
    <xf numFmtId="3" fontId="13" fillId="0" borderId="22" xfId="0" applyNumberFormat="1" applyFont="1" applyFill="1" applyBorder="1" applyAlignment="1">
      <alignment horizontal="right"/>
    </xf>
    <xf numFmtId="10" fontId="13" fillId="0" borderId="22" xfId="0" applyNumberFormat="1" applyFont="1" applyFill="1" applyBorder="1" applyAlignment="1">
      <alignment horizontal="right"/>
    </xf>
    <xf numFmtId="3" fontId="5" fillId="0" borderId="22" xfId="0" applyNumberFormat="1" applyFont="1" applyBorder="1" applyAlignment="1">
      <alignment/>
    </xf>
    <xf numFmtId="10" fontId="13" fillId="0" borderId="24" xfId="0" applyNumberFormat="1" applyFont="1" applyFill="1" applyBorder="1" applyAlignment="1">
      <alignment horizontal="right"/>
    </xf>
    <xf numFmtId="0" fontId="13" fillId="0" borderId="35" xfId="0" applyFont="1" applyFill="1" applyBorder="1" applyAlignment="1">
      <alignment horizontal="left" wrapText="1"/>
    </xf>
    <xf numFmtId="3" fontId="13" fillId="0" borderId="35" xfId="0" applyNumberFormat="1" applyFont="1" applyFill="1" applyBorder="1" applyAlignment="1">
      <alignment horizontal="right"/>
    </xf>
    <xf numFmtId="10" fontId="13" fillId="0" borderId="35" xfId="0" applyNumberFormat="1" applyFont="1" applyFill="1" applyBorder="1" applyAlignment="1">
      <alignment horizontal="right"/>
    </xf>
    <xf numFmtId="3" fontId="5" fillId="0" borderId="35" xfId="0" applyNumberFormat="1" applyFont="1" applyBorder="1" applyAlignment="1">
      <alignment/>
    </xf>
    <xf numFmtId="10" fontId="13" fillId="0" borderId="36" xfId="0" applyNumberFormat="1" applyFont="1" applyFill="1" applyBorder="1" applyAlignment="1">
      <alignment horizontal="right"/>
    </xf>
    <xf numFmtId="0" fontId="13" fillId="0" borderId="37" xfId="0" applyFont="1" applyFill="1" applyBorder="1" applyAlignment="1">
      <alignment horizontal="left" wrapText="1"/>
    </xf>
    <xf numFmtId="196" fontId="13" fillId="0" borderId="37" xfId="0" applyNumberFormat="1" applyFont="1" applyFill="1" applyBorder="1" applyAlignment="1">
      <alignment horizontal="right"/>
    </xf>
    <xf numFmtId="196" fontId="13" fillId="0" borderId="38" xfId="0" applyNumberFormat="1" applyFont="1" applyFill="1" applyBorder="1" applyAlignment="1">
      <alignment horizontal="right"/>
    </xf>
    <xf numFmtId="3" fontId="5" fillId="0" borderId="38" xfId="0" applyNumberFormat="1" applyFont="1" applyBorder="1" applyAlignment="1">
      <alignment/>
    </xf>
    <xf numFmtId="196" fontId="13" fillId="0" borderId="39" xfId="0" applyNumberFormat="1" applyFont="1" applyFill="1" applyBorder="1" applyAlignment="1">
      <alignment horizontal="right"/>
    </xf>
    <xf numFmtId="0" fontId="5" fillId="0" borderId="22" xfId="0" applyFont="1" applyBorder="1" applyAlignment="1">
      <alignment/>
    </xf>
    <xf numFmtId="0" fontId="5" fillId="0" borderId="24"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33" xfId="0" applyFont="1" applyBorder="1" applyAlignment="1">
      <alignment/>
    </xf>
    <xf numFmtId="0" fontId="5" fillId="0" borderId="34" xfId="0" applyFont="1" applyBorder="1" applyAlignment="1">
      <alignment/>
    </xf>
    <xf numFmtId="0" fontId="13" fillId="0" borderId="40" xfId="0" applyFont="1" applyFill="1" applyBorder="1" applyAlignment="1">
      <alignment horizontal="left" wrapText="1"/>
    </xf>
    <xf numFmtId="37" fontId="13" fillId="0" borderId="40" xfId="0" applyNumberFormat="1" applyFont="1" applyFill="1" applyBorder="1" applyAlignment="1">
      <alignment horizontal="right"/>
    </xf>
    <xf numFmtId="0" fontId="13" fillId="0" borderId="41" xfId="0" applyFont="1" applyFill="1" applyBorder="1" applyAlignment="1">
      <alignment horizontal="left" wrapText="1"/>
    </xf>
    <xf numFmtId="3" fontId="13" fillId="0" borderId="41" xfId="0" applyNumberFormat="1" applyFont="1" applyFill="1" applyBorder="1" applyAlignment="1">
      <alignment horizontal="right"/>
    </xf>
    <xf numFmtId="3" fontId="13" fillId="0" borderId="42" xfId="0" applyNumberFormat="1" applyFont="1" applyFill="1" applyBorder="1" applyAlignment="1">
      <alignment horizontal="right"/>
    </xf>
    <xf numFmtId="0" fontId="5" fillId="0" borderId="38" xfId="0" applyFont="1" applyBorder="1" applyAlignment="1">
      <alignment/>
    </xf>
    <xf numFmtId="0" fontId="5" fillId="0" borderId="43" xfId="0" applyFont="1" applyBorder="1" applyAlignment="1">
      <alignment/>
    </xf>
    <xf numFmtId="0" fontId="5" fillId="0" borderId="27" xfId="0" applyFont="1" applyBorder="1" applyAlignment="1">
      <alignment/>
    </xf>
    <xf numFmtId="3" fontId="5" fillId="0" borderId="27" xfId="0" applyNumberFormat="1" applyFont="1" applyBorder="1" applyAlignment="1">
      <alignment/>
    </xf>
    <xf numFmtId="0" fontId="5" fillId="0" borderId="29" xfId="0" applyFont="1" applyBorder="1" applyAlignment="1">
      <alignment/>
    </xf>
    <xf numFmtId="0" fontId="4" fillId="0" borderId="44" xfId="0" applyFont="1" applyBorder="1" applyAlignment="1">
      <alignment vertical="center"/>
    </xf>
    <xf numFmtId="0" fontId="4" fillId="0" borderId="45" xfId="0" applyFont="1" applyBorder="1" applyAlignment="1">
      <alignment vertical="center"/>
    </xf>
    <xf numFmtId="3" fontId="4" fillId="0" borderId="45" xfId="0" applyNumberFormat="1" applyFont="1" applyBorder="1" applyAlignment="1">
      <alignment vertical="center"/>
    </xf>
    <xf numFmtId="10" fontId="4" fillId="0" borderId="45" xfId="0" applyNumberFormat="1" applyFont="1" applyBorder="1" applyAlignment="1">
      <alignment vertical="center"/>
    </xf>
    <xf numFmtId="10" fontId="4" fillId="0" borderId="46" xfId="0" applyNumberFormat="1" applyFont="1" applyBorder="1" applyAlignment="1">
      <alignment vertical="center"/>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0" xfId="0" applyFont="1" applyBorder="1" applyAlignment="1">
      <alignment/>
    </xf>
    <xf numFmtId="0" fontId="5" fillId="0" borderId="18" xfId="0" applyFont="1" applyBorder="1" applyAlignment="1">
      <alignment/>
    </xf>
    <xf numFmtId="0" fontId="0" fillId="0" borderId="0" xfId="0" applyBorder="1" applyAlignment="1">
      <alignment/>
    </xf>
    <xf numFmtId="0" fontId="4" fillId="0" borderId="50" xfId="0" applyFont="1" applyBorder="1" applyAlignment="1">
      <alignment vertical="center"/>
    </xf>
    <xf numFmtId="0" fontId="4" fillId="0" borderId="50" xfId="0" applyFont="1" applyBorder="1" applyAlignment="1">
      <alignment horizontal="center" vertical="center" wrapText="1"/>
    </xf>
    <xf numFmtId="10" fontId="4" fillId="0" borderId="50" xfId="0" applyNumberFormat="1" applyFont="1" applyBorder="1" applyAlignment="1">
      <alignment horizontal="center" vertical="center" wrapText="1"/>
    </xf>
    <xf numFmtId="0" fontId="0" fillId="0" borderId="0" xfId="0" applyAlignment="1">
      <alignment horizontal="center" vertical="center" wrapText="1"/>
    </xf>
    <xf numFmtId="0" fontId="5" fillId="0" borderId="50" xfId="0" applyFont="1" applyBorder="1" applyAlignment="1">
      <alignment/>
    </xf>
    <xf numFmtId="3" fontId="13" fillId="0" borderId="51" xfId="0" applyNumberFormat="1" applyFont="1" applyFill="1" applyBorder="1" applyAlignment="1">
      <alignment horizontal="right"/>
    </xf>
    <xf numFmtId="3" fontId="5" fillId="0" borderId="50" xfId="0" applyNumberFormat="1" applyFont="1" applyBorder="1" applyAlignment="1">
      <alignment/>
    </xf>
    <xf numFmtId="10" fontId="5" fillId="0" borderId="50" xfId="0" applyNumberFormat="1" applyFont="1" applyBorder="1" applyAlignment="1">
      <alignment/>
    </xf>
    <xf numFmtId="10" fontId="13" fillId="0" borderId="50" xfId="0" applyNumberFormat="1" applyFont="1" applyFill="1" applyBorder="1" applyAlignment="1">
      <alignment horizontal="right"/>
    </xf>
    <xf numFmtId="3" fontId="13" fillId="0" borderId="50" xfId="0" applyNumberFormat="1" applyFont="1" applyFill="1" applyBorder="1" applyAlignment="1">
      <alignment horizontal="right"/>
    </xf>
    <xf numFmtId="3" fontId="13" fillId="0" borderId="0" xfId="0" applyNumberFormat="1" applyFont="1" applyFill="1" applyBorder="1" applyAlignment="1">
      <alignment horizontal="right"/>
    </xf>
    <xf numFmtId="3" fontId="4" fillId="0" borderId="50" xfId="0" applyNumberFormat="1" applyFont="1" applyBorder="1" applyAlignment="1">
      <alignment vertical="center"/>
    </xf>
    <xf numFmtId="10" fontId="4" fillId="0" borderId="50" xfId="0" applyNumberFormat="1" applyFont="1" applyBorder="1" applyAlignment="1">
      <alignment/>
    </xf>
    <xf numFmtId="10" fontId="4" fillId="0" borderId="0" xfId="0" applyNumberFormat="1" applyFont="1" applyBorder="1" applyAlignment="1">
      <alignment vertical="center"/>
    </xf>
    <xf numFmtId="0" fontId="5" fillId="0" borderId="21" xfId="0" applyFont="1" applyBorder="1" applyAlignment="1">
      <alignment/>
    </xf>
    <xf numFmtId="0" fontId="5" fillId="0" borderId="18" xfId="0" applyFont="1" applyBorder="1" applyAlignment="1">
      <alignment/>
    </xf>
    <xf numFmtId="10" fontId="4" fillId="0" borderId="0" xfId="0" applyNumberFormat="1" applyFont="1" applyBorder="1" applyAlignment="1">
      <alignment horizontal="center"/>
    </xf>
    <xf numFmtId="0" fontId="5" fillId="0" borderId="0" xfId="0" applyFont="1" applyAlignment="1">
      <alignment/>
    </xf>
    <xf numFmtId="10" fontId="5" fillId="0" borderId="0" xfId="0" applyNumberFormat="1" applyFont="1" applyAlignment="1">
      <alignment/>
    </xf>
    <xf numFmtId="10" fontId="0" fillId="0" borderId="0" xfId="0" applyNumberFormat="1" applyAlignment="1">
      <alignment/>
    </xf>
    <xf numFmtId="0" fontId="58" fillId="0" borderId="0" xfId="0" applyFont="1" applyBorder="1" applyAlignment="1">
      <alignment horizontal="center"/>
    </xf>
    <xf numFmtId="0" fontId="59" fillId="0" borderId="50" xfId="0" applyFont="1" applyBorder="1" applyAlignment="1">
      <alignment/>
    </xf>
    <xf numFmtId="0" fontId="10" fillId="36" borderId="52" xfId="0" applyFont="1" applyFill="1" applyBorder="1" applyAlignment="1">
      <alignment horizontal="center" vertical="center" wrapText="1" shrinkToFit="1"/>
    </xf>
    <xf numFmtId="0" fontId="10" fillId="36" borderId="32" xfId="0" applyFont="1" applyFill="1" applyBorder="1" applyAlignment="1">
      <alignment horizontal="center" vertical="center" wrapText="1"/>
    </xf>
    <xf numFmtId="0" fontId="10" fillId="36" borderId="53" xfId="0" applyFont="1" applyFill="1" applyBorder="1" applyAlignment="1">
      <alignment horizontal="center" vertical="center" wrapText="1" shrinkToFit="1"/>
    </xf>
    <xf numFmtId="0" fontId="10" fillId="36" borderId="54" xfId="0" applyFont="1" applyFill="1" applyBorder="1" applyAlignment="1">
      <alignment horizontal="center" vertical="center" wrapText="1"/>
    </xf>
    <xf numFmtId="0" fontId="10" fillId="36" borderId="11" xfId="0" applyFont="1" applyFill="1" applyBorder="1" applyAlignment="1">
      <alignment horizontal="center"/>
    </xf>
    <xf numFmtId="0" fontId="10" fillId="36" borderId="55" xfId="0" applyFont="1" applyFill="1" applyBorder="1" applyAlignment="1">
      <alignment/>
    </xf>
    <xf numFmtId="3" fontId="10" fillId="37" borderId="22" xfId="0" applyNumberFormat="1" applyFont="1" applyFill="1" applyBorder="1" applyAlignment="1">
      <alignment/>
    </xf>
    <xf numFmtId="10" fontId="10" fillId="37" borderId="22" xfId="0" applyNumberFormat="1" applyFont="1" applyFill="1" applyBorder="1" applyAlignment="1">
      <alignment/>
    </xf>
    <xf numFmtId="0" fontId="0" fillId="37" borderId="11" xfId="0" applyFont="1" applyFill="1" applyBorder="1" applyAlignment="1">
      <alignment horizontal="center"/>
    </xf>
    <xf numFmtId="0" fontId="0" fillId="37" borderId="55" xfId="0" applyFont="1" applyFill="1" applyBorder="1" applyAlignment="1">
      <alignment/>
    </xf>
    <xf numFmtId="3" fontId="0" fillId="37" borderId="22" xfId="0" applyNumberFormat="1" applyFont="1" applyFill="1" applyBorder="1" applyAlignment="1">
      <alignment/>
    </xf>
    <xf numFmtId="0" fontId="10" fillId="36" borderId="22" xfId="0" applyFont="1" applyFill="1" applyBorder="1" applyAlignment="1">
      <alignment/>
    </xf>
    <xf numFmtId="3" fontId="5" fillId="37" borderId="22" xfId="0" applyNumberFormat="1" applyFont="1" applyFill="1" applyBorder="1" applyAlignment="1">
      <alignment/>
    </xf>
    <xf numFmtId="0" fontId="4" fillId="0" borderId="0" xfId="0" applyFont="1" applyBorder="1" applyAlignment="1">
      <alignment horizontal="left" vertical="center" wrapText="1"/>
    </xf>
    <xf numFmtId="3" fontId="4" fillId="37" borderId="22" xfId="0" applyNumberFormat="1" applyFont="1" applyFill="1" applyBorder="1" applyAlignment="1">
      <alignment/>
    </xf>
    <xf numFmtId="0" fontId="0" fillId="0" borderId="11" xfId="0" applyFont="1" applyBorder="1" applyAlignment="1">
      <alignment horizontal="center"/>
    </xf>
    <xf numFmtId="0" fontId="0" fillId="0" borderId="55" xfId="0" applyFont="1" applyBorder="1" applyAlignment="1">
      <alignment/>
    </xf>
    <xf numFmtId="3" fontId="0" fillId="0" borderId="22" xfId="0" applyNumberFormat="1" applyFont="1" applyBorder="1" applyAlignment="1">
      <alignment/>
    </xf>
    <xf numFmtId="10" fontId="0" fillId="37" borderId="22" xfId="0" applyNumberFormat="1" applyFont="1" applyFill="1" applyBorder="1" applyAlignment="1">
      <alignment/>
    </xf>
    <xf numFmtId="10" fontId="10" fillId="0" borderId="22" xfId="0" applyNumberFormat="1" applyFont="1" applyBorder="1" applyAlignment="1">
      <alignment/>
    </xf>
    <xf numFmtId="0" fontId="0" fillId="0" borderId="56" xfId="0" applyFont="1" applyBorder="1" applyAlignment="1">
      <alignment horizontal="center"/>
    </xf>
    <xf numFmtId="0" fontId="0" fillId="0" borderId="57" xfId="0" applyFont="1" applyBorder="1" applyAlignment="1">
      <alignment/>
    </xf>
    <xf numFmtId="3" fontId="0" fillId="0" borderId="35" xfId="0" applyNumberFormat="1" applyFont="1" applyBorder="1" applyAlignment="1">
      <alignment/>
    </xf>
    <xf numFmtId="0" fontId="0" fillId="0" borderId="35" xfId="0" applyFont="1" applyBorder="1" applyAlignment="1">
      <alignment/>
    </xf>
    <xf numFmtId="0" fontId="4" fillId="0" borderId="58" xfId="0" applyFont="1" applyBorder="1" applyAlignment="1">
      <alignment horizontal="left"/>
    </xf>
    <xf numFmtId="0" fontId="4" fillId="0" borderId="59" xfId="0" applyFont="1" applyBorder="1" applyAlignment="1">
      <alignment horizontal="left"/>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5"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21" xfId="0" applyFont="1" applyBorder="1" applyAlignment="1">
      <alignment horizontal="justify" vertical="top" wrapText="1"/>
    </xf>
    <xf numFmtId="0" fontId="5" fillId="37" borderId="63" xfId="0" applyFont="1" applyFill="1" applyBorder="1" applyAlignment="1">
      <alignment horizontal="justify" vertical="top" wrapText="1"/>
    </xf>
    <xf numFmtId="0" fontId="5" fillId="37" borderId="64" xfId="0" applyFont="1" applyFill="1" applyBorder="1" applyAlignment="1">
      <alignment horizontal="justify"/>
    </xf>
    <xf numFmtId="0" fontId="5" fillId="37" borderId="17" xfId="0" applyFont="1" applyFill="1" applyBorder="1" applyAlignment="1">
      <alignment horizontal="justify"/>
    </xf>
    <xf numFmtId="0" fontId="5" fillId="0" borderId="60" xfId="0" applyFont="1" applyFill="1" applyBorder="1" applyAlignment="1">
      <alignment horizontal="justify" vertical="top" wrapText="1"/>
    </xf>
    <xf numFmtId="0" fontId="4" fillId="0" borderId="61" xfId="0" applyFont="1" applyFill="1" applyBorder="1" applyAlignment="1">
      <alignment horizontal="justify" vertical="top" wrapText="1"/>
    </xf>
    <xf numFmtId="0" fontId="4" fillId="0" borderId="62" xfId="0" applyFont="1" applyFill="1" applyBorder="1" applyAlignment="1">
      <alignment horizontal="justify" vertical="top" wrapText="1"/>
    </xf>
    <xf numFmtId="0" fontId="7" fillId="0" borderId="19"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63" xfId="0" applyFont="1" applyBorder="1" applyAlignment="1">
      <alignment horizontal="justify" vertical="center" wrapText="1"/>
    </xf>
    <xf numFmtId="0" fontId="7" fillId="0" borderId="64" xfId="0" applyFont="1" applyBorder="1" applyAlignment="1">
      <alignment horizontal="justify" vertical="center" wrapText="1"/>
    </xf>
    <xf numFmtId="0" fontId="7" fillId="0" borderId="17" xfId="0" applyFont="1" applyBorder="1" applyAlignment="1">
      <alignment horizontal="justify" vertical="center" wrapText="1"/>
    </xf>
    <xf numFmtId="0" fontId="4" fillId="0" borderId="23" xfId="0" applyFont="1" applyBorder="1" applyAlignment="1">
      <alignment horizontal="left"/>
    </xf>
    <xf numFmtId="0" fontId="4" fillId="0" borderId="22" xfId="0" applyFont="1" applyBorder="1" applyAlignment="1">
      <alignment horizontal="left"/>
    </xf>
    <xf numFmtId="0" fontId="4" fillId="0" borderId="24" xfId="0" applyFont="1" applyBorder="1" applyAlignment="1">
      <alignment horizontal="left"/>
    </xf>
    <xf numFmtId="0" fontId="4" fillId="0" borderId="63" xfId="0" applyFont="1" applyBorder="1" applyAlignment="1">
      <alignment horizontal="center"/>
    </xf>
    <xf numFmtId="0" fontId="4" fillId="0" borderId="64" xfId="0" applyFont="1" applyBorder="1" applyAlignment="1">
      <alignment horizontal="center"/>
    </xf>
    <xf numFmtId="0" fontId="4" fillId="0" borderId="17" xfId="0" applyFont="1" applyBorder="1" applyAlignment="1">
      <alignment horizontal="center"/>
    </xf>
    <xf numFmtId="0" fontId="5" fillId="37" borderId="19" xfId="0" applyFont="1" applyFill="1" applyBorder="1" applyAlignment="1">
      <alignment horizontal="justify" vertical="top" wrapText="1"/>
    </xf>
    <xf numFmtId="0" fontId="5" fillId="37" borderId="20" xfId="0" applyFont="1" applyFill="1" applyBorder="1" applyAlignment="1">
      <alignment horizontal="justify"/>
    </xf>
    <xf numFmtId="0" fontId="5" fillId="37" borderId="21" xfId="0" applyFont="1" applyFill="1" applyBorder="1" applyAlignment="1">
      <alignment horizontal="justify"/>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6" fillId="0" borderId="60"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63" xfId="0" applyFont="1" applyBorder="1" applyAlignment="1">
      <alignment horizontal="center" vertical="center"/>
    </xf>
    <xf numFmtId="0" fontId="4" fillId="0" borderId="17"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xf>
    <xf numFmtId="0" fontId="4" fillId="0" borderId="65" xfId="0" applyFont="1" applyBorder="1" applyAlignment="1">
      <alignment horizontal="left"/>
    </xf>
    <xf numFmtId="0" fontId="4" fillId="0" borderId="66" xfId="0" applyFont="1" applyBorder="1" applyAlignment="1">
      <alignment horizontal="left"/>
    </xf>
    <xf numFmtId="0" fontId="4" fillId="0" borderId="60" xfId="0" applyFont="1" applyBorder="1" applyAlignment="1">
      <alignment horizontal="right" vertical="center"/>
    </xf>
    <xf numFmtId="0" fontId="4" fillId="0" borderId="61" xfId="0" applyFont="1" applyBorder="1" applyAlignment="1">
      <alignment horizontal="right" vertical="center"/>
    </xf>
    <xf numFmtId="0" fontId="4" fillId="0" borderId="62" xfId="0" applyFont="1" applyBorder="1" applyAlignment="1">
      <alignment horizontal="righ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5" fillId="0" borderId="20" xfId="0" applyFont="1" applyBorder="1" applyAlignment="1">
      <alignment horizontal="center"/>
    </xf>
    <xf numFmtId="0" fontId="5" fillId="0" borderId="0" xfId="0" applyFont="1" applyBorder="1" applyAlignment="1">
      <alignment horizontal="center"/>
    </xf>
    <xf numFmtId="0" fontId="5" fillId="0" borderId="63" xfId="0" applyFont="1" applyBorder="1" applyAlignment="1">
      <alignment horizontal="justify" vertical="top" wrapText="1"/>
    </xf>
    <xf numFmtId="0" fontId="4" fillId="0" borderId="64" xfId="0" applyFont="1" applyBorder="1" applyAlignment="1">
      <alignment horizontal="justify" vertical="top" wrapText="1"/>
    </xf>
    <xf numFmtId="0" fontId="4" fillId="0" borderId="17" xfId="0" applyFont="1" applyBorder="1" applyAlignment="1">
      <alignment horizontal="justify" vertical="top" wrapText="1"/>
    </xf>
    <xf numFmtId="0" fontId="4" fillId="0" borderId="67" xfId="0" applyFont="1" applyBorder="1" applyAlignment="1">
      <alignment horizontal="left"/>
    </xf>
    <xf numFmtId="0" fontId="4" fillId="0" borderId="57" xfId="0" applyFont="1" applyBorder="1" applyAlignment="1">
      <alignment horizontal="left"/>
    </xf>
    <xf numFmtId="0" fontId="4" fillId="0" borderId="33" xfId="0" applyFont="1" applyBorder="1" applyAlignment="1">
      <alignment horizontal="left"/>
    </xf>
    <xf numFmtId="0" fontId="4" fillId="0" borderId="34" xfId="0" applyFont="1" applyBorder="1" applyAlignment="1">
      <alignment horizontal="left"/>
    </xf>
    <xf numFmtId="0" fontId="4" fillId="0" borderId="56"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4" fillId="0" borderId="10"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60" fillId="0" borderId="0" xfId="0" applyFont="1" applyBorder="1" applyAlignment="1">
      <alignment horizontal="center" wrapText="1"/>
    </xf>
    <xf numFmtId="0" fontId="60" fillId="0" borderId="18" xfId="0" applyFont="1" applyBorder="1" applyAlignment="1">
      <alignment horizontal="center" wrapText="1"/>
    </xf>
    <xf numFmtId="0" fontId="60" fillId="0" borderId="64" xfId="0" applyFont="1" applyBorder="1" applyAlignment="1">
      <alignment horizontal="center" wrapText="1"/>
    </xf>
    <xf numFmtId="0" fontId="60" fillId="0" borderId="17" xfId="0" applyFont="1" applyBorder="1" applyAlignment="1">
      <alignment horizontal="center" wrapText="1"/>
    </xf>
    <xf numFmtId="0" fontId="4" fillId="0" borderId="30" xfId="0" applyFont="1" applyBorder="1" applyAlignment="1">
      <alignment horizontal="center" vertical="center"/>
    </xf>
    <xf numFmtId="0" fontId="4" fillId="0" borderId="68" xfId="0" applyFont="1" applyBorder="1" applyAlignment="1">
      <alignment horizontal="center" vertical="center"/>
    </xf>
    <xf numFmtId="0" fontId="4" fillId="0" borderId="61" xfId="0" applyFont="1" applyBorder="1" applyAlignment="1">
      <alignment horizontal="right"/>
    </xf>
    <xf numFmtId="0" fontId="4" fillId="0" borderId="62" xfId="0" applyFont="1" applyBorder="1" applyAlignment="1">
      <alignment horizontal="right"/>
    </xf>
    <xf numFmtId="0" fontId="8" fillId="33" borderId="31"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32" xfId="0" applyFont="1" applyFill="1" applyBorder="1" applyAlignment="1">
      <alignment vertical="center" wrapText="1"/>
    </xf>
    <xf numFmtId="0" fontId="8" fillId="33" borderId="69" xfId="0" applyFont="1" applyFill="1" applyBorder="1" applyAlignment="1">
      <alignment vertical="center" wrapText="1"/>
    </xf>
    <xf numFmtId="0" fontId="8" fillId="33" borderId="54" xfId="0" applyFont="1" applyFill="1" applyBorder="1" applyAlignment="1">
      <alignment vertical="center" wrapText="1"/>
    </xf>
    <xf numFmtId="0" fontId="8" fillId="33" borderId="32" xfId="0" applyFont="1" applyFill="1" applyBorder="1" applyAlignment="1">
      <alignment horizontal="center" vertical="center" wrapText="1"/>
    </xf>
    <xf numFmtId="0" fontId="8" fillId="33" borderId="69"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54" xfId="0" applyFont="1" applyFill="1" applyBorder="1" applyAlignment="1">
      <alignment horizontal="center" vertical="center" wrapText="1"/>
    </xf>
    <xf numFmtId="0" fontId="8" fillId="33" borderId="7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72" xfId="0" applyFont="1" applyFill="1" applyBorder="1" applyAlignment="1">
      <alignment horizontal="center" vertical="center" wrapText="1"/>
    </xf>
    <xf numFmtId="0" fontId="11" fillId="0" borderId="73" xfId="0" applyFont="1" applyBorder="1" applyAlignment="1">
      <alignment horizontal="center"/>
    </xf>
    <xf numFmtId="0" fontId="11" fillId="0" borderId="25" xfId="0" applyFont="1" applyBorder="1" applyAlignment="1">
      <alignment horizontal="center"/>
    </xf>
    <xf numFmtId="0" fontId="11" fillId="0" borderId="74" xfId="0" applyFont="1" applyBorder="1" applyAlignment="1">
      <alignment horizontal="center"/>
    </xf>
    <xf numFmtId="0" fontId="11" fillId="0" borderId="10" xfId="0" applyFont="1" applyBorder="1" applyAlignment="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1" fillId="0" borderId="75" xfId="0" applyFont="1" applyBorder="1" applyAlignment="1">
      <alignment horizontal="center"/>
    </xf>
    <xf numFmtId="0" fontId="11" fillId="0" borderId="55" xfId="0" applyFont="1" applyBorder="1" applyAlignment="1">
      <alignment horizontal="center"/>
    </xf>
    <xf numFmtId="0" fontId="11" fillId="0" borderId="13" xfId="0" applyFont="1" applyBorder="1" applyAlignment="1">
      <alignment horizontal="center"/>
    </xf>
    <xf numFmtId="0" fontId="11" fillId="0" borderId="76" xfId="0" applyFont="1" applyBorder="1" applyAlignment="1">
      <alignment horizontal="center"/>
    </xf>
    <xf numFmtId="0" fontId="11" fillId="0" borderId="63" xfId="0" applyFont="1" applyBorder="1" applyAlignment="1">
      <alignment horizontal="center"/>
    </xf>
    <xf numFmtId="0" fontId="11" fillId="0" borderId="16" xfId="0" applyFont="1" applyBorder="1" applyAlignment="1">
      <alignment horizontal="center"/>
    </xf>
    <xf numFmtId="0" fontId="57" fillId="0" borderId="28"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77" xfId="0" applyFont="1" applyBorder="1" applyAlignment="1">
      <alignment horizontal="center" vertical="center" wrapText="1"/>
    </xf>
    <xf numFmtId="0" fontId="57" fillId="0" borderId="64" xfId="0" applyFont="1" applyBorder="1" applyAlignment="1">
      <alignment horizontal="center" vertical="center" wrapText="1"/>
    </xf>
    <xf numFmtId="0" fontId="57"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14"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8" xfId="0" applyFont="1" applyBorder="1" applyAlignment="1">
      <alignment horizontal="center" vertical="center" wrapText="1"/>
    </xf>
    <xf numFmtId="0" fontId="8" fillId="0" borderId="79" xfId="0" applyFont="1" applyBorder="1" applyAlignment="1">
      <alignment horizontal="right"/>
    </xf>
    <xf numFmtId="0" fontId="8" fillId="0" borderId="57" xfId="0" applyFont="1" applyBorder="1" applyAlignment="1">
      <alignment horizontal="right"/>
    </xf>
    <xf numFmtId="0" fontId="8" fillId="0" borderId="80" xfId="0" applyFont="1" applyBorder="1" applyAlignment="1">
      <alignment horizontal="right"/>
    </xf>
    <xf numFmtId="0" fontId="11" fillId="33" borderId="26" xfId="0" applyFont="1" applyFill="1" applyBorder="1" applyAlignment="1">
      <alignment horizontal="center" vertical="center" wrapText="1" shrinkToFit="1"/>
    </xf>
    <xf numFmtId="0" fontId="11" fillId="33" borderId="11" xfId="0" applyFont="1" applyFill="1" applyBorder="1" applyAlignment="1">
      <alignment horizontal="center" vertical="center" wrapText="1" shrinkToFit="1"/>
    </xf>
    <xf numFmtId="0" fontId="11" fillId="33" borderId="70"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3" xfId="0" applyFont="1" applyFill="1" applyBorder="1" applyAlignment="1">
      <alignment horizontal="center" vertical="center" wrapText="1"/>
    </xf>
    <xf numFmtId="4" fontId="11" fillId="33" borderId="31"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4" fontId="11" fillId="33" borderId="70" xfId="0" applyNumberFormat="1" applyFont="1" applyFill="1" applyBorder="1" applyAlignment="1">
      <alignment horizontal="center" vertical="center" wrapText="1"/>
    </xf>
    <xf numFmtId="4" fontId="11" fillId="33" borderId="43" xfId="0" applyNumberFormat="1" applyFont="1" applyFill="1" applyBorder="1" applyAlignment="1">
      <alignment horizontal="center" vertical="center" wrapText="1"/>
    </xf>
    <xf numFmtId="0" fontId="11" fillId="0" borderId="28" xfId="0" applyFont="1" applyBorder="1" applyAlignment="1">
      <alignment horizontal="center"/>
    </xf>
    <xf numFmtId="0" fontId="11" fillId="0" borderId="81" xfId="0" applyFont="1" applyBorder="1" applyAlignment="1">
      <alignment horizontal="center"/>
    </xf>
    <xf numFmtId="0" fontId="11" fillId="0" borderId="12" xfId="0" applyFont="1" applyBorder="1" applyAlignment="1">
      <alignment horizontal="center"/>
    </xf>
    <xf numFmtId="0" fontId="11" fillId="0" borderId="82" xfId="0" applyFont="1" applyBorder="1" applyAlignment="1">
      <alignment horizontal="center"/>
    </xf>
    <xf numFmtId="0" fontId="11" fillId="0" borderId="83" xfId="0" applyFont="1" applyBorder="1" applyAlignment="1">
      <alignment horizontal="center"/>
    </xf>
    <xf numFmtId="0" fontId="5" fillId="0" borderId="0" xfId="0" applyFont="1" applyBorder="1" applyAlignment="1">
      <alignment horizontal="left"/>
    </xf>
    <xf numFmtId="0" fontId="61" fillId="0" borderId="0" xfId="0" applyFont="1" applyBorder="1" applyAlignment="1">
      <alignment horizontal="center" wrapText="1"/>
    </xf>
    <xf numFmtId="0" fontId="61" fillId="0" borderId="18" xfId="0" applyFont="1" applyBorder="1" applyAlignment="1">
      <alignment horizontal="center" wrapText="1"/>
    </xf>
    <xf numFmtId="0" fontId="61" fillId="0" borderId="64" xfId="0" applyFont="1" applyBorder="1" applyAlignment="1">
      <alignment horizontal="center" wrapText="1"/>
    </xf>
    <xf numFmtId="0" fontId="61" fillId="0" borderId="17" xfId="0" applyFont="1" applyBorder="1" applyAlignment="1">
      <alignment horizontal="center" wrapText="1"/>
    </xf>
    <xf numFmtId="0" fontId="5" fillId="0" borderId="56" xfId="0" applyFont="1" applyBorder="1" applyAlignment="1">
      <alignment/>
    </xf>
    <xf numFmtId="0" fontId="5" fillId="0" borderId="35" xfId="0" applyFont="1" applyBorder="1" applyAlignment="1">
      <alignment/>
    </xf>
    <xf numFmtId="10" fontId="5" fillId="0" borderId="79" xfId="0" applyNumberFormat="1" applyFont="1" applyBorder="1" applyAlignment="1">
      <alignment horizontal="right"/>
    </xf>
    <xf numFmtId="10" fontId="5" fillId="0" borderId="57" xfId="0" applyNumberFormat="1" applyFont="1" applyBorder="1" applyAlignment="1">
      <alignment horizontal="right"/>
    </xf>
    <xf numFmtId="10" fontId="5" fillId="0" borderId="80" xfId="0" applyNumberFormat="1" applyFont="1" applyBorder="1" applyAlignment="1">
      <alignment horizontal="right"/>
    </xf>
    <xf numFmtId="0" fontId="5" fillId="0" borderId="10" xfId="0" applyFont="1" applyBorder="1" applyAlignment="1">
      <alignment/>
    </xf>
    <xf numFmtId="0" fontId="5"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5" fillId="0" borderId="65" xfId="0" applyFont="1" applyBorder="1" applyAlignment="1">
      <alignment/>
    </xf>
    <xf numFmtId="0" fontId="5" fillId="0" borderId="33" xfId="0" applyFont="1" applyBorder="1" applyAlignment="1">
      <alignment/>
    </xf>
    <xf numFmtId="0" fontId="5" fillId="0" borderId="66" xfId="0" applyFont="1" applyBorder="1" applyAlignment="1">
      <alignment horizontal="right"/>
    </xf>
    <xf numFmtId="0" fontId="5" fillId="0" borderId="84" xfId="0" applyFont="1" applyBorder="1" applyAlignment="1">
      <alignment horizontal="right"/>
    </xf>
    <xf numFmtId="0" fontId="5" fillId="0" borderId="85" xfId="0" applyFont="1" applyBorder="1" applyAlignment="1">
      <alignment horizontal="right"/>
    </xf>
    <xf numFmtId="0" fontId="5" fillId="0" borderId="23" xfId="0" applyFont="1" applyBorder="1" applyAlignment="1">
      <alignment/>
    </xf>
    <xf numFmtId="0" fontId="5" fillId="0" borderId="22" xfId="0" applyFont="1" applyBorder="1" applyAlignment="1">
      <alignment/>
    </xf>
    <xf numFmtId="4" fontId="5" fillId="0" borderId="14" xfId="0" applyNumberFormat="1" applyFont="1" applyBorder="1" applyAlignment="1">
      <alignment horizontal="right"/>
    </xf>
    <xf numFmtId="4" fontId="5" fillId="0" borderId="59" xfId="0" applyNumberFormat="1" applyFont="1" applyBorder="1" applyAlignment="1">
      <alignment horizontal="right"/>
    </xf>
    <xf numFmtId="4" fontId="5" fillId="0" borderId="78" xfId="0" applyNumberFormat="1" applyFont="1" applyBorder="1" applyAlignment="1">
      <alignment horizontal="right"/>
    </xf>
    <xf numFmtId="0" fontId="5" fillId="0" borderId="14" xfId="0" applyFont="1" applyBorder="1" applyAlignment="1">
      <alignment horizontal="right"/>
    </xf>
    <xf numFmtId="0" fontId="5" fillId="0" borderId="59" xfId="0" applyFont="1" applyBorder="1" applyAlignment="1">
      <alignment horizontal="right"/>
    </xf>
    <xf numFmtId="0" fontId="5" fillId="0" borderId="78" xfId="0" applyFont="1" applyBorder="1" applyAlignment="1">
      <alignment horizontal="right"/>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65" xfId="0" applyFont="1" applyBorder="1" applyAlignment="1">
      <alignment horizontal="left" vertical="center" wrapText="1"/>
    </xf>
    <xf numFmtId="0" fontId="4" fillId="0" borderId="23" xfId="0" applyFont="1" applyBorder="1" applyAlignment="1">
      <alignment horizontal="left" vertical="center" wrapText="1"/>
    </xf>
    <xf numFmtId="0" fontId="4" fillId="0" borderId="56" xfId="0" applyFont="1" applyBorder="1" applyAlignment="1">
      <alignment horizontal="left" vertical="center" wrapText="1"/>
    </xf>
    <xf numFmtId="0" fontId="4" fillId="0" borderId="11" xfId="0" applyFont="1" applyBorder="1" applyAlignment="1">
      <alignment horizontal="left" vertical="center" wrapText="1"/>
    </xf>
    <xf numFmtId="0" fontId="4" fillId="0" borderId="26" xfId="0" applyFont="1" applyBorder="1" applyAlignment="1">
      <alignment horizontal="left" vertical="center" wrapText="1"/>
    </xf>
    <xf numFmtId="0" fontId="4" fillId="0" borderId="86" xfId="0" applyFont="1" applyBorder="1" applyAlignment="1">
      <alignment horizontal="center"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right" vertical="center"/>
    </xf>
    <xf numFmtId="0" fontId="4" fillId="0" borderId="0" xfId="0" applyFont="1" applyAlignment="1">
      <alignment horizontal="left"/>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50" xfId="0" applyFont="1" applyBorder="1" applyAlignment="1">
      <alignment horizontal="left" vertical="center" wrapText="1"/>
    </xf>
    <xf numFmtId="0" fontId="4" fillId="0" borderId="2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center"/>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17" xfId="0" applyFont="1" applyBorder="1" applyAlignment="1">
      <alignment horizontal="center" vertical="center" wrapText="1"/>
    </xf>
    <xf numFmtId="0" fontId="59" fillId="0" borderId="61" xfId="0" applyFont="1" applyBorder="1" applyAlignment="1">
      <alignment horizontal="right"/>
    </xf>
    <xf numFmtId="0" fontId="59" fillId="0" borderId="62" xfId="0" applyFont="1" applyBorder="1" applyAlignment="1">
      <alignment horizontal="right"/>
    </xf>
    <xf numFmtId="0" fontId="10" fillId="36" borderId="32" xfId="0" applyFont="1" applyFill="1" applyBorder="1" applyAlignment="1">
      <alignment horizontal="center" vertical="center" wrapText="1"/>
    </xf>
    <xf numFmtId="0" fontId="0" fillId="37" borderId="38" xfId="0"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69" xfId="0" applyFont="1" applyFill="1" applyBorder="1" applyAlignment="1">
      <alignment horizontal="center" vertical="center" wrapText="1"/>
    </xf>
    <xf numFmtId="0" fontId="5" fillId="0" borderId="19"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xf>
    <xf numFmtId="0" fontId="5" fillId="0" borderId="18"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0</xdr:row>
      <xdr:rowOff>0</xdr:rowOff>
    </xdr:from>
    <xdr:to>
      <xdr:col>1</xdr:col>
      <xdr:colOff>790575</xdr:colOff>
      <xdr:row>1</xdr:row>
      <xdr:rowOff>390525</xdr:rowOff>
    </xdr:to>
    <xdr:pic>
      <xdr:nvPicPr>
        <xdr:cNvPr id="1" name="4 Imagen" descr="Inicio"/>
        <xdr:cNvPicPr preferRelativeResize="1">
          <a:picLocks noChangeAspect="1"/>
        </xdr:cNvPicPr>
      </xdr:nvPicPr>
      <xdr:blipFill>
        <a:blip r:embed="rId1"/>
        <a:stretch>
          <a:fillRect/>
        </a:stretch>
      </xdr:blipFill>
      <xdr:spPr>
        <a:xfrm>
          <a:off x="676275" y="0"/>
          <a:ext cx="1381125" cy="1200150"/>
        </a:xfrm>
        <a:prstGeom prst="rect">
          <a:avLst/>
        </a:prstGeom>
        <a:noFill/>
        <a:ln w="9525" cmpd="sng">
          <a:noFill/>
        </a:ln>
      </xdr:spPr>
    </xdr:pic>
    <xdr:clientData/>
  </xdr:twoCellAnchor>
  <xdr:twoCellAnchor editAs="oneCell">
    <xdr:from>
      <xdr:col>0</xdr:col>
      <xdr:colOff>9525</xdr:colOff>
      <xdr:row>17</xdr:row>
      <xdr:rowOff>57150</xdr:rowOff>
    </xdr:from>
    <xdr:to>
      <xdr:col>2</xdr:col>
      <xdr:colOff>400050</xdr:colOff>
      <xdr:row>17</xdr:row>
      <xdr:rowOff>2009775</xdr:rowOff>
    </xdr:to>
    <xdr:pic>
      <xdr:nvPicPr>
        <xdr:cNvPr id="2" name="Imagen 2"/>
        <xdr:cNvPicPr preferRelativeResize="1">
          <a:picLocks noChangeAspect="1"/>
        </xdr:cNvPicPr>
      </xdr:nvPicPr>
      <xdr:blipFill>
        <a:blip r:embed="rId2"/>
        <a:stretch>
          <a:fillRect/>
        </a:stretch>
      </xdr:blipFill>
      <xdr:spPr>
        <a:xfrm>
          <a:off x="9525" y="18373725"/>
          <a:ext cx="3143250" cy="1952625"/>
        </a:xfrm>
        <a:prstGeom prst="rect">
          <a:avLst/>
        </a:prstGeom>
        <a:noFill/>
        <a:ln w="9525" cmpd="sng">
          <a:noFill/>
        </a:ln>
      </xdr:spPr>
    </xdr:pic>
    <xdr:clientData/>
  </xdr:twoCellAnchor>
  <xdr:twoCellAnchor editAs="oneCell">
    <xdr:from>
      <xdr:col>0</xdr:col>
      <xdr:colOff>0</xdr:colOff>
      <xdr:row>17</xdr:row>
      <xdr:rowOff>2705100</xdr:rowOff>
    </xdr:from>
    <xdr:to>
      <xdr:col>2</xdr:col>
      <xdr:colOff>238125</xdr:colOff>
      <xdr:row>17</xdr:row>
      <xdr:rowOff>4229100</xdr:rowOff>
    </xdr:to>
    <xdr:pic>
      <xdr:nvPicPr>
        <xdr:cNvPr id="3" name="Imagen 4"/>
        <xdr:cNvPicPr preferRelativeResize="1">
          <a:picLocks noChangeAspect="1"/>
        </xdr:cNvPicPr>
      </xdr:nvPicPr>
      <xdr:blipFill>
        <a:blip r:embed="rId3"/>
        <a:stretch>
          <a:fillRect/>
        </a:stretch>
      </xdr:blipFill>
      <xdr:spPr>
        <a:xfrm>
          <a:off x="0" y="21021675"/>
          <a:ext cx="29908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76200</xdr:rowOff>
    </xdr:from>
    <xdr:to>
      <xdr:col>0</xdr:col>
      <xdr:colOff>1200150</xdr:colOff>
      <xdr:row>1</xdr:row>
      <xdr:rowOff>371475</xdr:rowOff>
    </xdr:to>
    <xdr:pic>
      <xdr:nvPicPr>
        <xdr:cNvPr id="1" name="4 Imagen" descr="Inicio"/>
        <xdr:cNvPicPr preferRelativeResize="1">
          <a:picLocks noChangeAspect="1"/>
        </xdr:cNvPicPr>
      </xdr:nvPicPr>
      <xdr:blipFill>
        <a:blip r:embed="rId1"/>
        <a:stretch>
          <a:fillRect/>
        </a:stretch>
      </xdr:blipFill>
      <xdr:spPr>
        <a:xfrm>
          <a:off x="85725" y="76200"/>
          <a:ext cx="111442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1504950</xdr:colOff>
      <xdr:row>1</xdr:row>
      <xdr:rowOff>523875</xdr:rowOff>
    </xdr:to>
    <xdr:pic>
      <xdr:nvPicPr>
        <xdr:cNvPr id="1" name="4 Imagen" descr="Inicio"/>
        <xdr:cNvPicPr preferRelativeResize="1">
          <a:picLocks noChangeAspect="1"/>
        </xdr:cNvPicPr>
      </xdr:nvPicPr>
      <xdr:blipFill>
        <a:blip r:embed="rId1"/>
        <a:stretch>
          <a:fillRect/>
        </a:stretch>
      </xdr:blipFill>
      <xdr:spPr>
        <a:xfrm>
          <a:off x="57150" y="85725"/>
          <a:ext cx="1447800" cy="109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1562100</xdr:colOff>
      <xdr:row>1</xdr:row>
      <xdr:rowOff>180975</xdr:rowOff>
    </xdr:to>
    <xdr:pic>
      <xdr:nvPicPr>
        <xdr:cNvPr id="1" name="4 Imagen" descr="Inicio"/>
        <xdr:cNvPicPr preferRelativeResize="1">
          <a:picLocks noChangeAspect="1"/>
        </xdr:cNvPicPr>
      </xdr:nvPicPr>
      <xdr:blipFill>
        <a:blip r:embed="rId1"/>
        <a:stretch>
          <a:fillRect/>
        </a:stretch>
      </xdr:blipFill>
      <xdr:spPr>
        <a:xfrm>
          <a:off x="104775" y="0"/>
          <a:ext cx="1457325"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76200</xdr:rowOff>
    </xdr:from>
    <xdr:to>
      <xdr:col>0</xdr:col>
      <xdr:colOff>1819275</xdr:colOff>
      <xdr:row>1</xdr:row>
      <xdr:rowOff>257175</xdr:rowOff>
    </xdr:to>
    <xdr:pic>
      <xdr:nvPicPr>
        <xdr:cNvPr id="1" name="4 Imagen" descr="Inicio"/>
        <xdr:cNvPicPr preferRelativeResize="1">
          <a:picLocks noChangeAspect="1"/>
        </xdr:cNvPicPr>
      </xdr:nvPicPr>
      <xdr:blipFill>
        <a:blip r:embed="rId1"/>
        <a:stretch>
          <a:fillRect/>
        </a:stretch>
      </xdr:blipFill>
      <xdr:spPr>
        <a:xfrm>
          <a:off x="200025" y="76200"/>
          <a:ext cx="1619250"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0</xdr:col>
      <xdr:colOff>1438275</xdr:colOff>
      <xdr:row>1</xdr:row>
      <xdr:rowOff>466725</xdr:rowOff>
    </xdr:to>
    <xdr:pic>
      <xdr:nvPicPr>
        <xdr:cNvPr id="1" name="4 Imagen" descr="Inicio"/>
        <xdr:cNvPicPr preferRelativeResize="1">
          <a:picLocks noChangeAspect="1"/>
        </xdr:cNvPicPr>
      </xdr:nvPicPr>
      <xdr:blipFill>
        <a:blip r:embed="rId1"/>
        <a:stretch>
          <a:fillRect/>
        </a:stretch>
      </xdr:blipFill>
      <xdr:spPr>
        <a:xfrm>
          <a:off x="133350" y="38100"/>
          <a:ext cx="13049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9"/>
  <sheetViews>
    <sheetView zoomScale="85" zoomScaleNormal="85" zoomScaleSheetLayoutView="40" workbookViewId="0" topLeftCell="A19">
      <selection activeCell="I22" sqref="A22:IV24"/>
    </sheetView>
  </sheetViews>
  <sheetFormatPr defaultColWidth="11.421875" defaultRowHeight="12.75"/>
  <cols>
    <col min="1" max="1" width="19.00390625" style="0" customWidth="1"/>
    <col min="2" max="2" width="22.28125" style="0" customWidth="1"/>
    <col min="8" max="8" width="36.140625" style="0" customWidth="1"/>
  </cols>
  <sheetData>
    <row r="1" spans="1:8" ht="63.75" customHeight="1" thickBot="1">
      <c r="A1" s="240"/>
      <c r="B1" s="241"/>
      <c r="C1" s="209" t="s">
        <v>11</v>
      </c>
      <c r="D1" s="210"/>
      <c r="E1" s="210"/>
      <c r="F1" s="210"/>
      <c r="G1" s="210"/>
      <c r="H1" s="211"/>
    </row>
    <row r="2" spans="1:8" ht="36.75" customHeight="1" thickBot="1">
      <c r="A2" s="242"/>
      <c r="B2" s="243"/>
      <c r="C2" s="209" t="s">
        <v>5</v>
      </c>
      <c r="D2" s="210"/>
      <c r="E2" s="210"/>
      <c r="F2" s="210"/>
      <c r="G2" s="210"/>
      <c r="H2" s="211"/>
    </row>
    <row r="3" spans="1:8" ht="15" thickBot="1">
      <c r="A3" s="244" t="s">
        <v>12</v>
      </c>
      <c r="B3" s="245"/>
      <c r="C3" s="248" t="s">
        <v>4</v>
      </c>
      <c r="D3" s="249"/>
      <c r="E3" s="249"/>
      <c r="F3" s="249"/>
      <c r="G3" s="249"/>
      <c r="H3" s="250"/>
    </row>
    <row r="4" spans="1:8" ht="15" thickBot="1">
      <c r="A4" s="251"/>
      <c r="B4" s="252"/>
      <c r="C4" s="252"/>
      <c r="D4" s="252"/>
      <c r="E4" s="252"/>
      <c r="F4" s="252"/>
      <c r="G4" s="252"/>
      <c r="H4" s="253"/>
    </row>
    <row r="5" spans="1:8" ht="14.25">
      <c r="A5" s="246" t="s">
        <v>2</v>
      </c>
      <c r="B5" s="247"/>
      <c r="C5" s="246" t="s">
        <v>7</v>
      </c>
      <c r="D5" s="261"/>
      <c r="E5" s="261"/>
      <c r="F5" s="261"/>
      <c r="G5" s="261"/>
      <c r="H5" s="262"/>
    </row>
    <row r="6" spans="1:8" ht="14.25">
      <c r="A6" s="207" t="s">
        <v>8</v>
      </c>
      <c r="B6" s="208"/>
      <c r="C6" s="227" t="s">
        <v>9</v>
      </c>
      <c r="D6" s="228"/>
      <c r="E6" s="228"/>
      <c r="F6" s="228"/>
      <c r="G6" s="228"/>
      <c r="H6" s="229"/>
    </row>
    <row r="7" spans="1:8" ht="14.25">
      <c r="A7" s="207" t="s">
        <v>1</v>
      </c>
      <c r="B7" s="208"/>
      <c r="C7" s="227" t="s">
        <v>10</v>
      </c>
      <c r="D7" s="228"/>
      <c r="E7" s="228"/>
      <c r="F7" s="228"/>
      <c r="G7" s="228"/>
      <c r="H7" s="229"/>
    </row>
    <row r="8" spans="1:8" ht="15" thickBot="1">
      <c r="A8" s="259" t="s">
        <v>6</v>
      </c>
      <c r="B8" s="260"/>
      <c r="C8" s="263" t="s">
        <v>19</v>
      </c>
      <c r="D8" s="264"/>
      <c r="E8" s="264"/>
      <c r="F8" s="264"/>
      <c r="G8" s="264"/>
      <c r="H8" s="265"/>
    </row>
    <row r="9" spans="1:8" ht="102" customHeight="1">
      <c r="A9" s="221" t="s">
        <v>186</v>
      </c>
      <c r="B9" s="222"/>
      <c r="C9" s="222"/>
      <c r="D9" s="222"/>
      <c r="E9" s="222"/>
      <c r="F9" s="222"/>
      <c r="G9" s="222"/>
      <c r="H9" s="223"/>
    </row>
    <row r="10" spans="1:8" ht="48.75" customHeight="1" thickBot="1">
      <c r="A10" s="224"/>
      <c r="B10" s="225"/>
      <c r="C10" s="225"/>
      <c r="D10" s="225"/>
      <c r="E10" s="225"/>
      <c r="F10" s="225"/>
      <c r="G10" s="225"/>
      <c r="H10" s="226"/>
    </row>
    <row r="11" spans="1:8" ht="15" thickBot="1">
      <c r="A11" s="236" t="s">
        <v>13</v>
      </c>
      <c r="B11" s="237"/>
      <c r="C11" s="237"/>
      <c r="D11" s="237"/>
      <c r="E11" s="237"/>
      <c r="F11" s="237"/>
      <c r="G11" s="237"/>
      <c r="H11" s="238"/>
    </row>
    <row r="12" spans="1:9" ht="345" customHeight="1">
      <c r="A12" s="233" t="s">
        <v>187</v>
      </c>
      <c r="B12" s="234"/>
      <c r="C12" s="234"/>
      <c r="D12" s="234"/>
      <c r="E12" s="234"/>
      <c r="F12" s="234"/>
      <c r="G12" s="234"/>
      <c r="H12" s="235"/>
      <c r="I12" s="1"/>
    </row>
    <row r="13" spans="1:9" ht="82.5" customHeight="1" thickBot="1">
      <c r="A13" s="215" t="s">
        <v>188</v>
      </c>
      <c r="B13" s="216"/>
      <c r="C13" s="216"/>
      <c r="D13" s="216"/>
      <c r="E13" s="216"/>
      <c r="F13" s="216"/>
      <c r="G13" s="216"/>
      <c r="H13" s="217"/>
      <c r="I13" s="1"/>
    </row>
    <row r="14" spans="1:8" ht="15.75" customHeight="1" thickBot="1">
      <c r="A14" s="236" t="s">
        <v>14</v>
      </c>
      <c r="B14" s="237"/>
      <c r="C14" s="237"/>
      <c r="D14" s="237"/>
      <c r="E14" s="237"/>
      <c r="F14" s="237"/>
      <c r="G14" s="237"/>
      <c r="H14" s="238"/>
    </row>
    <row r="15" spans="1:8" ht="409.5" customHeight="1">
      <c r="A15" s="212" t="s">
        <v>17</v>
      </c>
      <c r="B15" s="213"/>
      <c r="C15" s="213"/>
      <c r="D15" s="213"/>
      <c r="E15" s="213"/>
      <c r="F15" s="213"/>
      <c r="G15" s="213"/>
      <c r="H15" s="214"/>
    </row>
    <row r="16" spans="1:8" ht="222.75" customHeight="1" thickBot="1">
      <c r="A16" s="256" t="s">
        <v>18</v>
      </c>
      <c r="B16" s="257"/>
      <c r="C16" s="257"/>
      <c r="D16" s="257"/>
      <c r="E16" s="257"/>
      <c r="F16" s="257"/>
      <c r="G16" s="257"/>
      <c r="H16" s="258"/>
    </row>
    <row r="17" spans="1:8" ht="12.75" customHeight="1" thickBot="1">
      <c r="A17" s="236" t="s">
        <v>15</v>
      </c>
      <c r="B17" s="237"/>
      <c r="C17" s="237"/>
      <c r="D17" s="237"/>
      <c r="E17" s="237"/>
      <c r="F17" s="237"/>
      <c r="G17" s="237"/>
      <c r="H17" s="238"/>
    </row>
    <row r="18" spans="1:8" ht="409.5" customHeight="1" thickBot="1">
      <c r="A18" s="218" t="s">
        <v>189</v>
      </c>
      <c r="B18" s="219"/>
      <c r="C18" s="219"/>
      <c r="D18" s="219"/>
      <c r="E18" s="219"/>
      <c r="F18" s="219"/>
      <c r="G18" s="219"/>
      <c r="H18" s="220"/>
    </row>
    <row r="19" spans="1:8" ht="12.75" customHeight="1" thickBot="1">
      <c r="A19" s="209" t="s">
        <v>3</v>
      </c>
      <c r="B19" s="210"/>
      <c r="C19" s="210"/>
      <c r="D19" s="210"/>
      <c r="E19" s="210"/>
      <c r="F19" s="210"/>
      <c r="G19" s="210"/>
      <c r="H19" s="211"/>
    </row>
    <row r="20" spans="1:8" ht="188.25" customHeight="1" thickBot="1">
      <c r="A20" s="218" t="s">
        <v>191</v>
      </c>
      <c r="B20" s="219"/>
      <c r="C20" s="219"/>
      <c r="D20" s="219"/>
      <c r="E20" s="219"/>
      <c r="F20" s="219"/>
      <c r="G20" s="219"/>
      <c r="H20" s="220"/>
    </row>
    <row r="21" spans="1:8" ht="48" customHeight="1" thickBot="1">
      <c r="A21" s="239" t="s">
        <v>16</v>
      </c>
      <c r="B21" s="237"/>
      <c r="C21" s="237"/>
      <c r="D21" s="237"/>
      <c r="E21" s="237"/>
      <c r="F21" s="237"/>
      <c r="G21" s="237"/>
      <c r="H21" s="238"/>
    </row>
    <row r="22" spans="1:8" ht="12.75" customHeight="1">
      <c r="A22" s="391" t="s">
        <v>190</v>
      </c>
      <c r="B22" s="254"/>
      <c r="C22" s="254"/>
      <c r="D22" s="254"/>
      <c r="E22" s="254"/>
      <c r="F22" s="254"/>
      <c r="G22" s="254"/>
      <c r="H22" s="392"/>
    </row>
    <row r="23" spans="1:8" ht="14.25" customHeight="1">
      <c r="A23" s="393"/>
      <c r="B23" s="255"/>
      <c r="C23" s="255"/>
      <c r="D23" s="255"/>
      <c r="E23" s="255"/>
      <c r="F23" s="255"/>
      <c r="G23" s="255"/>
      <c r="H23" s="394"/>
    </row>
    <row r="24" spans="1:8" ht="26.25" customHeight="1" thickBot="1">
      <c r="A24" s="230" t="s">
        <v>1</v>
      </c>
      <c r="B24" s="231"/>
      <c r="C24" s="231"/>
      <c r="D24" s="231"/>
      <c r="E24" s="231"/>
      <c r="F24" s="231"/>
      <c r="G24" s="231"/>
      <c r="H24" s="232"/>
    </row>
    <row r="27" spans="1:8" ht="12.75">
      <c r="A27" s="3"/>
      <c r="B27" s="3"/>
      <c r="C27" s="3"/>
      <c r="D27" s="3"/>
      <c r="E27" s="3"/>
      <c r="F27" s="3"/>
      <c r="G27" s="3"/>
      <c r="H27" s="3"/>
    </row>
    <row r="29" spans="1:8" ht="12.75">
      <c r="A29" s="2"/>
      <c r="B29" s="2"/>
      <c r="C29" s="2"/>
      <c r="D29" s="2"/>
      <c r="E29" s="2"/>
      <c r="F29" s="2"/>
      <c r="G29" s="2"/>
      <c r="H29" s="2"/>
    </row>
  </sheetData>
  <sheetProtection/>
  <mergeCells count="28">
    <mergeCell ref="A20:H20"/>
    <mergeCell ref="A17:H17"/>
    <mergeCell ref="A22:H23"/>
    <mergeCell ref="A24:H24"/>
    <mergeCell ref="C3:H3"/>
    <mergeCell ref="A4:H4"/>
    <mergeCell ref="A16:H16"/>
    <mergeCell ref="A7:B7"/>
    <mergeCell ref="A8:B8"/>
    <mergeCell ref="A14:H14"/>
    <mergeCell ref="C5:H5"/>
    <mergeCell ref="C8:H8"/>
    <mergeCell ref="C7:H7"/>
    <mergeCell ref="A12:H12"/>
    <mergeCell ref="A11:H11"/>
    <mergeCell ref="A21:H21"/>
    <mergeCell ref="A1:B2"/>
    <mergeCell ref="C1:H1"/>
    <mergeCell ref="C2:H2"/>
    <mergeCell ref="A3:B3"/>
    <mergeCell ref="A5:B5"/>
    <mergeCell ref="A6:B6"/>
    <mergeCell ref="A19:H19"/>
    <mergeCell ref="A15:H15"/>
    <mergeCell ref="A13:H13"/>
    <mergeCell ref="A18:H18"/>
    <mergeCell ref="A9:H10"/>
    <mergeCell ref="C6:H6"/>
  </mergeCells>
  <printOptions/>
  <pageMargins left="0.75" right="0.75" top="1" bottom="1" header="0" footer="0"/>
  <pageSetup horizontalDpi="600" verticalDpi="600" orientation="portrait" scale="64" r:id="rId2"/>
  <rowBreaks count="1" manualBreakCount="1">
    <brk id="13" max="255" man="1"/>
  </rowBreaks>
  <drawing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D8" sqref="D8"/>
    </sheetView>
  </sheetViews>
  <sheetFormatPr defaultColWidth="11.421875" defaultRowHeight="12.75"/>
  <cols>
    <col min="1" max="1" width="22.8515625" style="0" customWidth="1"/>
    <col min="2" max="2" width="28.8515625" style="0" customWidth="1"/>
    <col min="3" max="3" width="17.8515625" style="0" customWidth="1"/>
    <col min="4" max="4" width="17.7109375" style="0" customWidth="1"/>
    <col min="5" max="5" width="16.00390625" style="0" customWidth="1"/>
    <col min="6" max="6" width="12.140625" style="0" customWidth="1"/>
    <col min="8" max="8" width="12.8515625" style="0" customWidth="1"/>
    <col min="9" max="9" width="13.140625" style="0" customWidth="1"/>
  </cols>
  <sheetData>
    <row r="1" spans="1:6" ht="48" customHeight="1" thickBot="1">
      <c r="A1" s="273"/>
      <c r="B1" s="209" t="s">
        <v>20</v>
      </c>
      <c r="C1" s="210"/>
      <c r="D1" s="210"/>
      <c r="E1" s="210"/>
      <c r="F1" s="211"/>
    </row>
    <row r="2" spans="1:8" ht="36" customHeight="1" thickBot="1">
      <c r="A2" s="274"/>
      <c r="B2" s="209" t="s">
        <v>21</v>
      </c>
      <c r="C2" s="210"/>
      <c r="D2" s="210"/>
      <c r="E2" s="210"/>
      <c r="F2" s="211"/>
      <c r="G2" s="6"/>
      <c r="H2" s="6"/>
    </row>
    <row r="3" spans="1:8" ht="15" thickBot="1">
      <c r="A3" s="7" t="s">
        <v>22</v>
      </c>
      <c r="B3" s="8"/>
      <c r="C3" s="8"/>
      <c r="D3" s="8"/>
      <c r="E3" s="275" t="s">
        <v>4</v>
      </c>
      <c r="F3" s="276"/>
      <c r="G3" s="9"/>
      <c r="H3" s="9"/>
    </row>
    <row r="4" spans="1:8" ht="12.75">
      <c r="A4" s="277" t="s">
        <v>23</v>
      </c>
      <c r="B4" s="280" t="s">
        <v>24</v>
      </c>
      <c r="C4" s="283" t="s">
        <v>19</v>
      </c>
      <c r="D4" s="283" t="s">
        <v>25</v>
      </c>
      <c r="E4" s="283" t="s">
        <v>26</v>
      </c>
      <c r="F4" s="287" t="s">
        <v>27</v>
      </c>
      <c r="G4" s="9"/>
      <c r="H4" s="9"/>
    </row>
    <row r="5" spans="1:8" ht="12.75">
      <c r="A5" s="278"/>
      <c r="B5" s="281"/>
      <c r="C5" s="284"/>
      <c r="D5" s="284"/>
      <c r="E5" s="284"/>
      <c r="F5" s="288"/>
      <c r="G5" s="9"/>
      <c r="H5" s="9"/>
    </row>
    <row r="6" spans="1:8" ht="12.75">
      <c r="A6" s="279"/>
      <c r="B6" s="282"/>
      <c r="C6" s="285"/>
      <c r="D6" s="285"/>
      <c r="E6" s="286"/>
      <c r="F6" s="289"/>
      <c r="G6" s="9"/>
      <c r="H6" s="9"/>
    </row>
    <row r="7" spans="1:8" ht="12.75">
      <c r="A7" s="10"/>
      <c r="B7" s="11"/>
      <c r="C7" s="11"/>
      <c r="D7" s="11"/>
      <c r="E7" s="11"/>
      <c r="F7" s="12"/>
      <c r="G7" s="9"/>
      <c r="H7" s="9"/>
    </row>
    <row r="8" spans="1:9" ht="12.75">
      <c r="A8" s="13">
        <v>1</v>
      </c>
      <c r="B8" s="14" t="s">
        <v>28</v>
      </c>
      <c r="C8" s="15">
        <v>1546213423.8</v>
      </c>
      <c r="D8" s="15">
        <v>1351616945.42</v>
      </c>
      <c r="E8" s="15">
        <f>SUM(C8-D8)</f>
        <v>194596478.37999988</v>
      </c>
      <c r="F8" s="16">
        <f>(C8/D8)-1</f>
        <v>0.14397309758463495</v>
      </c>
      <c r="G8" s="9"/>
      <c r="H8" s="17" t="s">
        <v>29</v>
      </c>
      <c r="I8" s="9"/>
    </row>
    <row r="9" spans="1:8" ht="12.75">
      <c r="A9" s="18"/>
      <c r="B9" s="11"/>
      <c r="C9" s="11"/>
      <c r="D9" s="19"/>
      <c r="E9" s="15"/>
      <c r="F9" s="16" t="s">
        <v>29</v>
      </c>
      <c r="G9" s="9"/>
      <c r="H9" s="9"/>
    </row>
    <row r="10" spans="1:8" ht="12.75">
      <c r="A10" s="18">
        <v>1.1</v>
      </c>
      <c r="B10" s="20" t="s">
        <v>30</v>
      </c>
      <c r="C10" s="15">
        <v>1263195331</v>
      </c>
      <c r="D10" s="21">
        <v>1109358404</v>
      </c>
      <c r="E10" s="15">
        <f>SUM(C10-D10)</f>
        <v>153836927</v>
      </c>
      <c r="F10" s="16">
        <f>(C10/D10)-1</f>
        <v>0.1386719805297476</v>
      </c>
      <c r="G10" s="9"/>
      <c r="H10" s="9"/>
    </row>
    <row r="11" spans="1:7" ht="12.75">
      <c r="A11" s="18"/>
      <c r="B11" s="11"/>
      <c r="C11" s="19"/>
      <c r="D11" s="19"/>
      <c r="E11" s="15"/>
      <c r="F11" s="16" t="s">
        <v>29</v>
      </c>
      <c r="G11" s="9"/>
    </row>
    <row r="12" spans="1:8" ht="12.75">
      <c r="A12" s="22">
        <v>1.2</v>
      </c>
      <c r="B12" s="20" t="s">
        <v>31</v>
      </c>
      <c r="C12" s="15">
        <v>283018092.8</v>
      </c>
      <c r="D12" s="15">
        <v>242258541.42</v>
      </c>
      <c r="E12" s="15">
        <f>SUM(C12-D12)</f>
        <v>40759551.380000025</v>
      </c>
      <c r="F12" s="16">
        <f>(C12/D12)-1</f>
        <v>0.1682481498529944</v>
      </c>
      <c r="G12" s="9"/>
      <c r="H12" s="9"/>
    </row>
    <row r="13" spans="1:8" ht="12.75">
      <c r="A13" s="18"/>
      <c r="B13" s="11"/>
      <c r="C13" s="19"/>
      <c r="D13" s="19"/>
      <c r="E13" s="15"/>
      <c r="F13" s="16" t="s">
        <v>29</v>
      </c>
      <c r="G13" s="9"/>
      <c r="H13" s="9"/>
    </row>
    <row r="14" spans="1:8" ht="12.75">
      <c r="A14" s="23" t="s">
        <v>32</v>
      </c>
      <c r="B14" s="24" t="s">
        <v>33</v>
      </c>
      <c r="C14" s="25">
        <v>8826062</v>
      </c>
      <c r="D14" s="25">
        <v>6163713</v>
      </c>
      <c r="E14" s="25">
        <f>SUM(C14-D14)</f>
        <v>2662349</v>
      </c>
      <c r="F14" s="26">
        <f>(C14/D14)-1</f>
        <v>0.43193915745265876</v>
      </c>
      <c r="G14" s="9"/>
      <c r="H14" s="9"/>
    </row>
    <row r="15" spans="1:8" ht="12.75">
      <c r="A15" s="23"/>
      <c r="B15" s="24"/>
      <c r="C15" s="27"/>
      <c r="D15" s="27"/>
      <c r="E15" s="25"/>
      <c r="F15" s="26" t="s">
        <v>29</v>
      </c>
      <c r="G15" s="9"/>
      <c r="H15" s="9"/>
    </row>
    <row r="16" spans="1:8" ht="12.75">
      <c r="A16" s="23" t="s">
        <v>34</v>
      </c>
      <c r="B16" s="24" t="s">
        <v>35</v>
      </c>
      <c r="C16" s="28">
        <v>274192030.8</v>
      </c>
      <c r="D16" s="28">
        <v>236094828.42</v>
      </c>
      <c r="E16" s="25">
        <f>SUM(C16-D16)</f>
        <v>38097202.380000025</v>
      </c>
      <c r="F16" s="26">
        <f>(C16/D16)-1</f>
        <v>0.1613639851196873</v>
      </c>
      <c r="G16" s="9"/>
      <c r="H16" s="9"/>
    </row>
    <row r="17" spans="1:8" ht="12.75">
      <c r="A17" s="29"/>
      <c r="B17" s="11"/>
      <c r="C17" s="19"/>
      <c r="D17" s="19"/>
      <c r="E17" s="11"/>
      <c r="F17" s="12"/>
      <c r="G17" s="9"/>
      <c r="H17" s="9"/>
    </row>
    <row r="18" spans="1:8" ht="12.75">
      <c r="A18" s="30"/>
      <c r="B18" s="11"/>
      <c r="C18" s="19"/>
      <c r="D18" s="19"/>
      <c r="E18" s="11"/>
      <c r="F18" s="12"/>
      <c r="G18" s="9"/>
      <c r="H18" s="9"/>
    </row>
    <row r="19" spans="1:8" ht="13.5" thickBot="1">
      <c r="A19" s="31"/>
      <c r="B19" s="32"/>
      <c r="C19" s="33"/>
      <c r="D19" s="33"/>
      <c r="E19" s="32"/>
      <c r="F19" s="34"/>
      <c r="G19" s="9"/>
      <c r="H19" s="9"/>
    </row>
    <row r="20" spans="1:8" ht="12.75">
      <c r="A20" s="35"/>
      <c r="B20" s="36"/>
      <c r="C20" s="37"/>
      <c r="D20" s="37"/>
      <c r="E20" s="36"/>
      <c r="F20" s="38"/>
      <c r="G20" s="9"/>
      <c r="H20" s="9"/>
    </row>
    <row r="21" spans="1:8" ht="13.5" thickBot="1">
      <c r="A21" s="35"/>
      <c r="B21" s="36"/>
      <c r="C21" s="37"/>
      <c r="D21" s="37"/>
      <c r="E21" s="36"/>
      <c r="F21" s="38"/>
      <c r="G21" s="9"/>
      <c r="H21" s="9"/>
    </row>
    <row r="22" spans="1:8" ht="14.25">
      <c r="A22" s="39"/>
      <c r="B22" s="40"/>
      <c r="C22" s="40"/>
      <c r="D22" s="40"/>
      <c r="E22" s="40"/>
      <c r="F22" s="41"/>
      <c r="G22" s="9"/>
      <c r="H22" s="9"/>
    </row>
    <row r="23" spans="1:6" ht="14.25">
      <c r="A23" s="42"/>
      <c r="B23" s="43"/>
      <c r="C23" s="44"/>
      <c r="D23" s="43"/>
      <c r="E23" s="43"/>
      <c r="F23" s="45"/>
    </row>
    <row r="24" spans="1:6" ht="12.75">
      <c r="A24" s="251" t="s">
        <v>0</v>
      </c>
      <c r="B24" s="252"/>
      <c r="C24" s="252" t="s">
        <v>36</v>
      </c>
      <c r="D24" s="252"/>
      <c r="E24" s="252"/>
      <c r="F24" s="253"/>
    </row>
    <row r="25" spans="1:6" ht="49.5" customHeight="1">
      <c r="A25" s="251"/>
      <c r="B25" s="252"/>
      <c r="C25" s="252"/>
      <c r="D25" s="252"/>
      <c r="E25" s="252"/>
      <c r="F25" s="253"/>
    </row>
    <row r="26" spans="1:6" ht="12.75">
      <c r="A26" s="266"/>
      <c r="B26" s="267"/>
      <c r="C26" s="267"/>
      <c r="D26" s="267"/>
      <c r="E26" s="267"/>
      <c r="F26" s="268"/>
    </row>
    <row r="27" spans="1:6" ht="12.75">
      <c r="A27" s="266"/>
      <c r="B27" s="267"/>
      <c r="C27" s="267"/>
      <c r="D27" s="267"/>
      <c r="E27" s="267"/>
      <c r="F27" s="268"/>
    </row>
    <row r="28" spans="1:6" ht="12.75">
      <c r="A28" s="266"/>
      <c r="B28" s="267"/>
      <c r="C28" s="267"/>
      <c r="D28" s="267"/>
      <c r="E28" s="267"/>
      <c r="F28" s="268"/>
    </row>
    <row r="29" spans="1:6" ht="12.75">
      <c r="A29" s="266" t="s">
        <v>1</v>
      </c>
      <c r="B29" s="267"/>
      <c r="C29" s="269" t="s">
        <v>37</v>
      </c>
      <c r="D29" s="269"/>
      <c r="E29" s="269"/>
      <c r="F29" s="270"/>
    </row>
    <row r="30" spans="1:6" ht="105.75" customHeight="1" thickBot="1">
      <c r="A30" s="230"/>
      <c r="B30" s="231"/>
      <c r="C30" s="271"/>
      <c r="D30" s="271"/>
      <c r="E30" s="271"/>
      <c r="F30" s="272"/>
    </row>
  </sheetData>
  <sheetProtection/>
  <mergeCells count="15">
    <mergeCell ref="D4:D6"/>
    <mergeCell ref="E4:E6"/>
    <mergeCell ref="F4:F6"/>
    <mergeCell ref="A24:B25"/>
    <mergeCell ref="C24:F25"/>
    <mergeCell ref="A26:F28"/>
    <mergeCell ref="A29:B30"/>
    <mergeCell ref="C29:F30"/>
    <mergeCell ref="A1:A2"/>
    <mergeCell ref="B1:F1"/>
    <mergeCell ref="B2:F2"/>
    <mergeCell ref="E3:F3"/>
    <mergeCell ref="A4:A6"/>
    <mergeCell ref="B4:B6"/>
    <mergeCell ref="C4:C6"/>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1">
      <selection activeCell="D17" sqref="D17"/>
    </sheetView>
  </sheetViews>
  <sheetFormatPr defaultColWidth="11.421875" defaultRowHeight="12.75"/>
  <cols>
    <col min="1" max="1" width="23.421875" style="107" customWidth="1"/>
    <col min="2" max="2" width="40.421875" style="107" customWidth="1"/>
    <col min="3" max="3" width="14.140625" style="107" customWidth="1"/>
    <col min="4" max="4" width="15.57421875" style="107" bestFit="1" customWidth="1"/>
    <col min="5" max="5" width="15.8515625" style="107" bestFit="1" customWidth="1"/>
    <col min="6" max="6" width="15.8515625" style="107" customWidth="1"/>
    <col min="7" max="7" width="14.421875" style="107" customWidth="1"/>
    <col min="8" max="8" width="15.57421875" style="107" bestFit="1" customWidth="1"/>
    <col min="9" max="9" width="16.57421875" style="107" bestFit="1" customWidth="1"/>
    <col min="10" max="10" width="14.421875" style="107" customWidth="1"/>
    <col min="11" max="11" width="15.28125" style="108" customWidth="1"/>
    <col min="12" max="12" width="12.57421875" style="109" customWidth="1"/>
    <col min="13" max="13" width="15.57421875" style="0" customWidth="1"/>
    <col min="15" max="15" width="15.421875" style="0" customWidth="1"/>
  </cols>
  <sheetData>
    <row r="1" spans="1:13" ht="51.75" customHeight="1">
      <c r="A1" s="308"/>
      <c r="B1" s="310" t="s">
        <v>38</v>
      </c>
      <c r="C1" s="311"/>
      <c r="D1" s="311"/>
      <c r="E1" s="311"/>
      <c r="F1" s="311"/>
      <c r="G1" s="311"/>
      <c r="H1" s="311"/>
      <c r="I1" s="311"/>
      <c r="J1" s="311"/>
      <c r="K1" s="311"/>
      <c r="L1" s="312"/>
      <c r="M1" s="46"/>
    </row>
    <row r="2" spans="1:13" ht="57" customHeight="1">
      <c r="A2" s="309"/>
      <c r="B2" s="310" t="s">
        <v>39</v>
      </c>
      <c r="C2" s="311"/>
      <c r="D2" s="311"/>
      <c r="E2" s="311"/>
      <c r="F2" s="311"/>
      <c r="G2" s="311"/>
      <c r="H2" s="311"/>
      <c r="I2" s="311"/>
      <c r="J2" s="311"/>
      <c r="K2" s="311"/>
      <c r="L2" s="312"/>
      <c r="M2" s="46"/>
    </row>
    <row r="3" spans="1:13" ht="15" customHeight="1" thickBot="1">
      <c r="A3" s="47" t="s">
        <v>40</v>
      </c>
      <c r="B3" s="313" t="s">
        <v>4</v>
      </c>
      <c r="C3" s="314"/>
      <c r="D3" s="314"/>
      <c r="E3" s="314"/>
      <c r="F3" s="314"/>
      <c r="G3" s="314"/>
      <c r="H3" s="314"/>
      <c r="I3" s="314"/>
      <c r="J3" s="314"/>
      <c r="K3" s="314"/>
      <c r="L3" s="315"/>
      <c r="M3" s="9"/>
    </row>
    <row r="4" spans="1:12" ht="12.75" customHeight="1">
      <c r="A4" s="316" t="s">
        <v>23</v>
      </c>
      <c r="B4" s="318" t="s">
        <v>41</v>
      </c>
      <c r="C4" s="320" t="s">
        <v>42</v>
      </c>
      <c r="D4" s="321"/>
      <c r="E4" s="321"/>
      <c r="F4" s="322"/>
      <c r="G4" s="320" t="s">
        <v>43</v>
      </c>
      <c r="H4" s="321"/>
      <c r="I4" s="321"/>
      <c r="J4" s="322"/>
      <c r="K4" s="326" t="s">
        <v>44</v>
      </c>
      <c r="L4" s="328" t="s">
        <v>45</v>
      </c>
    </row>
    <row r="5" spans="1:12" ht="30.75" customHeight="1">
      <c r="A5" s="317"/>
      <c r="B5" s="319"/>
      <c r="C5" s="323"/>
      <c r="D5" s="324"/>
      <c r="E5" s="324"/>
      <c r="F5" s="325"/>
      <c r="G5" s="323"/>
      <c r="H5" s="324"/>
      <c r="I5" s="324"/>
      <c r="J5" s="325"/>
      <c r="K5" s="327"/>
      <c r="L5" s="329"/>
    </row>
    <row r="6" spans="1:12" ht="12.75">
      <c r="A6" s="48"/>
      <c r="B6" s="49"/>
      <c r="C6" s="50" t="s">
        <v>46</v>
      </c>
      <c r="D6" s="51" t="s">
        <v>47</v>
      </c>
      <c r="E6" s="51" t="s">
        <v>48</v>
      </c>
      <c r="F6" s="52" t="s">
        <v>49</v>
      </c>
      <c r="G6" s="50" t="s">
        <v>46</v>
      </c>
      <c r="H6" s="51" t="s">
        <v>47</v>
      </c>
      <c r="I6" s="51" t="s">
        <v>48</v>
      </c>
      <c r="J6" s="53" t="s">
        <v>49</v>
      </c>
      <c r="K6" s="52"/>
      <c r="L6" s="54" t="s">
        <v>29</v>
      </c>
    </row>
    <row r="7" spans="1:12" ht="12.75">
      <c r="A7" s="55">
        <v>1</v>
      </c>
      <c r="B7" s="52" t="s">
        <v>50</v>
      </c>
      <c r="C7" s="56">
        <v>8745777000</v>
      </c>
      <c r="D7" s="57">
        <v>2965789539.69</v>
      </c>
      <c r="E7" s="57">
        <v>1546213423.8</v>
      </c>
      <c r="F7" s="58">
        <v>1419576115.8899999</v>
      </c>
      <c r="G7" s="56">
        <v>8164939900</v>
      </c>
      <c r="H7" s="57">
        <v>2617829022.45</v>
      </c>
      <c r="I7" s="57">
        <v>1351616945.42</v>
      </c>
      <c r="J7" s="59">
        <v>1266212077.03</v>
      </c>
      <c r="K7" s="57">
        <v>194596478.38000003</v>
      </c>
      <c r="L7" s="60">
        <v>0.14397309758463495</v>
      </c>
    </row>
    <row r="8" spans="1:12" ht="14.25">
      <c r="A8" s="61"/>
      <c r="B8" s="49"/>
      <c r="C8" s="48"/>
      <c r="D8" s="62"/>
      <c r="E8" s="62"/>
      <c r="F8" s="49"/>
      <c r="G8" s="48"/>
      <c r="H8" s="62"/>
      <c r="I8" s="62"/>
      <c r="J8" s="63"/>
      <c r="K8" s="49"/>
      <c r="L8" s="64"/>
    </row>
    <row r="9" spans="1:15" ht="12.75">
      <c r="A9" s="65" t="s">
        <v>51</v>
      </c>
      <c r="B9" s="66" t="s">
        <v>13</v>
      </c>
      <c r="C9" s="67">
        <v>5738761000</v>
      </c>
      <c r="D9" s="68">
        <v>1486566781</v>
      </c>
      <c r="E9" s="68">
        <v>1263195331</v>
      </c>
      <c r="F9" s="69">
        <v>223371450</v>
      </c>
      <c r="G9" s="67">
        <v>5274085400</v>
      </c>
      <c r="H9" s="68">
        <v>1354122384</v>
      </c>
      <c r="I9" s="68">
        <v>1109358404</v>
      </c>
      <c r="J9" s="70">
        <v>244763980</v>
      </c>
      <c r="K9" s="69">
        <v>153836927</v>
      </c>
      <c r="L9" s="71">
        <v>0.1386719805297476</v>
      </c>
      <c r="O9" s="72"/>
    </row>
    <row r="10" spans="1:15" ht="33" customHeight="1">
      <c r="A10" s="73" t="s">
        <v>52</v>
      </c>
      <c r="B10" s="74" t="s">
        <v>53</v>
      </c>
      <c r="C10" s="75">
        <v>2953468000</v>
      </c>
      <c r="D10" s="76">
        <v>660481894</v>
      </c>
      <c r="E10" s="76">
        <v>660174356</v>
      </c>
      <c r="F10" s="77">
        <v>307538</v>
      </c>
      <c r="G10" s="75">
        <v>2642770900</v>
      </c>
      <c r="H10" s="76">
        <v>597633015</v>
      </c>
      <c r="I10" s="78">
        <v>597633015</v>
      </c>
      <c r="J10" s="79">
        <v>0</v>
      </c>
      <c r="K10" s="77">
        <v>62541341</v>
      </c>
      <c r="L10" s="80">
        <v>0.10464840366959982</v>
      </c>
      <c r="O10" s="81"/>
    </row>
    <row r="11" spans="1:15" ht="12.75">
      <c r="A11" s="73" t="s">
        <v>54</v>
      </c>
      <c r="B11" s="82" t="s">
        <v>55</v>
      </c>
      <c r="C11" s="83">
        <v>865065000</v>
      </c>
      <c r="D11" s="84">
        <v>107293608</v>
      </c>
      <c r="E11" s="84">
        <v>107293608</v>
      </c>
      <c r="F11" s="77">
        <v>0</v>
      </c>
      <c r="G11" s="83">
        <v>740126200</v>
      </c>
      <c r="H11" s="84">
        <v>74051393</v>
      </c>
      <c r="I11" s="84">
        <v>74051393</v>
      </c>
      <c r="J11" s="79">
        <v>0</v>
      </c>
      <c r="K11" s="85">
        <v>33242215</v>
      </c>
      <c r="L11" s="80">
        <v>0.44890735546325233</v>
      </c>
      <c r="O11" s="81"/>
    </row>
    <row r="12" spans="1:15" ht="12.75">
      <c r="A12" s="73" t="s">
        <v>56</v>
      </c>
      <c r="B12" s="49" t="s">
        <v>57</v>
      </c>
      <c r="C12" s="83">
        <v>613962000</v>
      </c>
      <c r="D12" s="84">
        <v>309904214</v>
      </c>
      <c r="E12" s="84">
        <v>309607983</v>
      </c>
      <c r="F12" s="77">
        <v>296231</v>
      </c>
      <c r="G12" s="83">
        <v>528064900</v>
      </c>
      <c r="H12" s="84">
        <v>207367328</v>
      </c>
      <c r="I12" s="84">
        <v>207367328</v>
      </c>
      <c r="J12" s="79">
        <v>0</v>
      </c>
      <c r="K12" s="85">
        <v>102240655</v>
      </c>
      <c r="L12" s="80">
        <v>0.4930412904775434</v>
      </c>
      <c r="O12" s="81"/>
    </row>
    <row r="13" spans="1:15" ht="12.75">
      <c r="A13" s="73" t="s">
        <v>58</v>
      </c>
      <c r="B13" s="49" t="s">
        <v>59</v>
      </c>
      <c r="C13" s="83">
        <v>647043000</v>
      </c>
      <c r="D13" s="84">
        <v>56114515</v>
      </c>
      <c r="E13" s="84">
        <v>55677884</v>
      </c>
      <c r="F13" s="77">
        <v>436631</v>
      </c>
      <c r="G13" s="83">
        <v>753301900</v>
      </c>
      <c r="H13" s="84">
        <v>112634918</v>
      </c>
      <c r="I13" s="84">
        <v>112634918</v>
      </c>
      <c r="J13" s="79">
        <v>0</v>
      </c>
      <c r="K13" s="85">
        <v>-56957034</v>
      </c>
      <c r="L13" s="80">
        <v>-0.5056783012884157</v>
      </c>
      <c r="O13" s="81"/>
    </row>
    <row r="14" spans="1:15" ht="12.75">
      <c r="A14" s="73" t="s">
        <v>60</v>
      </c>
      <c r="B14" s="49" t="s">
        <v>61</v>
      </c>
      <c r="C14" s="83">
        <v>0</v>
      </c>
      <c r="D14" s="84">
        <v>0</v>
      </c>
      <c r="E14" s="84">
        <v>0</v>
      </c>
      <c r="F14" s="77">
        <v>0</v>
      </c>
      <c r="G14" s="83">
        <v>0</v>
      </c>
      <c r="H14" s="84">
        <v>0</v>
      </c>
      <c r="I14" s="84">
        <v>0</v>
      </c>
      <c r="J14" s="79">
        <v>0</v>
      </c>
      <c r="K14" s="85">
        <v>0</v>
      </c>
      <c r="L14" s="80" t="s">
        <v>62</v>
      </c>
      <c r="O14" s="81"/>
    </row>
    <row r="15" spans="1:15" ht="12.75">
      <c r="A15" s="73" t="s">
        <v>63</v>
      </c>
      <c r="B15" s="49" t="s">
        <v>64</v>
      </c>
      <c r="C15" s="83">
        <v>0</v>
      </c>
      <c r="D15" s="84">
        <v>0</v>
      </c>
      <c r="E15" s="84">
        <v>0</v>
      </c>
      <c r="F15" s="77">
        <v>0</v>
      </c>
      <c r="G15" s="83">
        <v>0</v>
      </c>
      <c r="H15" s="84">
        <v>0</v>
      </c>
      <c r="I15" s="84">
        <v>0</v>
      </c>
      <c r="J15" s="79">
        <v>0</v>
      </c>
      <c r="K15" s="77">
        <v>0</v>
      </c>
      <c r="L15" s="80" t="s">
        <v>62</v>
      </c>
      <c r="O15" s="81"/>
    </row>
    <row r="16" spans="1:15" ht="12.75">
      <c r="A16" s="73" t="s">
        <v>65</v>
      </c>
      <c r="B16" s="49" t="s">
        <v>66</v>
      </c>
      <c r="C16" s="83">
        <v>352500000</v>
      </c>
      <c r="D16" s="84">
        <v>282806250</v>
      </c>
      <c r="E16" s="84">
        <v>63175000</v>
      </c>
      <c r="F16" s="77">
        <v>219631250</v>
      </c>
      <c r="G16" s="83">
        <v>327600000</v>
      </c>
      <c r="H16" s="84">
        <v>303110000</v>
      </c>
      <c r="I16" s="84">
        <v>58346020</v>
      </c>
      <c r="J16" s="79">
        <v>244763980</v>
      </c>
      <c r="K16" s="85">
        <v>4828980</v>
      </c>
      <c r="L16" s="80">
        <v>0.08276451418622899</v>
      </c>
      <c r="O16" s="86"/>
    </row>
    <row r="17" spans="1:15" ht="12.75">
      <c r="A17" s="73" t="s">
        <v>67</v>
      </c>
      <c r="B17" s="49" t="s">
        <v>68</v>
      </c>
      <c r="C17" s="83">
        <v>306723000</v>
      </c>
      <c r="D17" s="84">
        <v>69966300</v>
      </c>
      <c r="E17" s="84">
        <v>67266500</v>
      </c>
      <c r="F17" s="77">
        <v>2699800</v>
      </c>
      <c r="G17" s="83">
        <v>282221500</v>
      </c>
      <c r="H17" s="84">
        <v>59325730</v>
      </c>
      <c r="I17" s="84">
        <v>59325730</v>
      </c>
      <c r="J17" s="79">
        <v>0</v>
      </c>
      <c r="K17" s="77">
        <v>7940770</v>
      </c>
      <c r="L17" s="80">
        <v>0.13385035464376083</v>
      </c>
      <c r="O17" s="86"/>
    </row>
    <row r="18" spans="1:12" ht="12.75">
      <c r="A18" s="65" t="s">
        <v>69</v>
      </c>
      <c r="B18" s="66" t="s">
        <v>14</v>
      </c>
      <c r="C18" s="87">
        <f>SUM(C19:C41)-C20-C22-C23-C26</f>
        <v>3007016000</v>
      </c>
      <c r="D18" s="87">
        <f>SUM(D19:D41)-D20-D22-D23-D26</f>
        <v>1479222758.69</v>
      </c>
      <c r="E18" s="87">
        <f>SUM(E19:E41)-E20-E22-E23-E26</f>
        <v>283018092.8</v>
      </c>
      <c r="F18" s="87">
        <v>1196204665.8899999</v>
      </c>
      <c r="G18" s="87">
        <f>SUM(G19:G41)-G22-G23-G26</f>
        <v>2890854500</v>
      </c>
      <c r="H18" s="87">
        <f>SUM(H19:H41)-H22-H23-H26</f>
        <v>1263706638.45</v>
      </c>
      <c r="I18" s="87">
        <f>SUM(I19:I41)-I22-I23-I26</f>
        <v>242258541.42</v>
      </c>
      <c r="J18" s="87">
        <v>1021448097.03</v>
      </c>
      <c r="K18" s="88">
        <v>40759551.380000025</v>
      </c>
      <c r="L18" s="89">
        <v>0.1682481498529944</v>
      </c>
    </row>
    <row r="19" spans="1:12" ht="12.75">
      <c r="A19" s="90" t="s">
        <v>32</v>
      </c>
      <c r="B19" s="49" t="s">
        <v>70</v>
      </c>
      <c r="C19" s="83">
        <v>250000000</v>
      </c>
      <c r="D19" s="84">
        <v>0</v>
      </c>
      <c r="E19" s="84">
        <v>0</v>
      </c>
      <c r="F19" s="77">
        <v>0</v>
      </c>
      <c r="G19" s="83">
        <v>250000000</v>
      </c>
      <c r="H19" s="84">
        <v>11826437</v>
      </c>
      <c r="I19" s="84">
        <v>0</v>
      </c>
      <c r="J19" s="79">
        <v>11826437</v>
      </c>
      <c r="K19" s="77">
        <v>0</v>
      </c>
      <c r="L19" s="80" t="s">
        <v>62</v>
      </c>
    </row>
    <row r="20" spans="1:12" ht="12.75">
      <c r="A20" s="91" t="s">
        <v>71</v>
      </c>
      <c r="B20" s="49" t="s">
        <v>72</v>
      </c>
      <c r="C20" s="83">
        <v>180000000</v>
      </c>
      <c r="D20" s="84">
        <v>0</v>
      </c>
      <c r="E20" s="84">
        <v>0</v>
      </c>
      <c r="F20" s="77">
        <v>0</v>
      </c>
      <c r="G20" s="83">
        <v>0</v>
      </c>
      <c r="H20" s="84">
        <v>0</v>
      </c>
      <c r="I20" s="84">
        <v>0</v>
      </c>
      <c r="J20" s="79">
        <v>0</v>
      </c>
      <c r="K20" s="77">
        <v>0</v>
      </c>
      <c r="L20" s="80" t="s">
        <v>62</v>
      </c>
    </row>
    <row r="21" spans="1:12" ht="12.75">
      <c r="A21" s="90" t="s">
        <v>34</v>
      </c>
      <c r="B21" s="49" t="s">
        <v>73</v>
      </c>
      <c r="C21" s="92">
        <v>95000000</v>
      </c>
      <c r="D21" s="93">
        <v>50000000</v>
      </c>
      <c r="E21" s="93">
        <v>8826062</v>
      </c>
      <c r="F21" s="77">
        <v>41173938</v>
      </c>
      <c r="G21" s="83">
        <v>89396100</v>
      </c>
      <c r="H21" s="84">
        <v>30000000</v>
      </c>
      <c r="I21" s="84">
        <v>6163713</v>
      </c>
      <c r="J21" s="79">
        <v>23836287</v>
      </c>
      <c r="K21" s="77">
        <v>2662349</v>
      </c>
      <c r="L21" s="80">
        <v>0.43193915745265876</v>
      </c>
    </row>
    <row r="22" spans="1:12" ht="12.75">
      <c r="A22" s="91" t="s">
        <v>74</v>
      </c>
      <c r="B22" s="49" t="s">
        <v>75</v>
      </c>
      <c r="C22" s="92">
        <v>30000000</v>
      </c>
      <c r="D22" s="93">
        <v>0</v>
      </c>
      <c r="E22" s="93">
        <v>0</v>
      </c>
      <c r="F22" s="77">
        <v>0</v>
      </c>
      <c r="G22" s="83">
        <v>50000000</v>
      </c>
      <c r="H22" s="84">
        <v>0</v>
      </c>
      <c r="I22" s="84">
        <v>0</v>
      </c>
      <c r="J22" s="79">
        <v>0</v>
      </c>
      <c r="K22" s="77">
        <v>0</v>
      </c>
      <c r="L22" s="80" t="s">
        <v>62</v>
      </c>
    </row>
    <row r="23" spans="1:12" ht="12.75">
      <c r="A23" s="91" t="s">
        <v>76</v>
      </c>
      <c r="B23" s="82" t="s">
        <v>77</v>
      </c>
      <c r="C23" s="94">
        <v>51000000</v>
      </c>
      <c r="D23" s="95">
        <v>50000000</v>
      </c>
      <c r="E23" s="95">
        <v>8826062</v>
      </c>
      <c r="F23" s="77">
        <v>41173938</v>
      </c>
      <c r="G23" s="83">
        <v>38680000</v>
      </c>
      <c r="H23" s="84">
        <v>30000000</v>
      </c>
      <c r="I23" s="84">
        <v>6163713</v>
      </c>
      <c r="J23" s="79">
        <v>23836287</v>
      </c>
      <c r="K23" s="77">
        <v>2662349</v>
      </c>
      <c r="L23" s="80">
        <v>0.43193915745265876</v>
      </c>
    </row>
    <row r="24" spans="1:12" ht="12.75">
      <c r="A24" s="90" t="s">
        <v>78</v>
      </c>
      <c r="B24" s="49" t="s">
        <v>79</v>
      </c>
      <c r="C24" s="83">
        <v>3161000</v>
      </c>
      <c r="D24" s="84">
        <v>0</v>
      </c>
      <c r="E24" s="84">
        <v>0</v>
      </c>
      <c r="F24" s="77">
        <v>0</v>
      </c>
      <c r="G24" s="83">
        <v>3161000</v>
      </c>
      <c r="H24" s="84">
        <v>0</v>
      </c>
      <c r="I24" s="84">
        <v>0</v>
      </c>
      <c r="J24" s="79">
        <v>0</v>
      </c>
      <c r="K24" s="77">
        <v>0</v>
      </c>
      <c r="L24" s="80" t="s">
        <v>62</v>
      </c>
    </row>
    <row r="25" spans="1:12" ht="12.75">
      <c r="A25" s="90" t="s">
        <v>80</v>
      </c>
      <c r="B25" s="49" t="s">
        <v>81</v>
      </c>
      <c r="C25" s="83">
        <v>220000000</v>
      </c>
      <c r="D25" s="84">
        <v>95857829.32</v>
      </c>
      <c r="E25" s="84">
        <v>12733452.45</v>
      </c>
      <c r="F25" s="77">
        <v>83124376.86999999</v>
      </c>
      <c r="G25" s="83">
        <v>200000000</v>
      </c>
      <c r="H25" s="84">
        <v>146904838.48</v>
      </c>
      <c r="I25" s="84">
        <v>6983891.45</v>
      </c>
      <c r="J25" s="79">
        <v>139920947.03</v>
      </c>
      <c r="K25" s="77">
        <v>5749560.999999999</v>
      </c>
      <c r="L25" s="80">
        <v>0.8232603615280989</v>
      </c>
    </row>
    <row r="26" spans="1:12" ht="12.75">
      <c r="A26" s="91" t="s">
        <v>82</v>
      </c>
      <c r="B26" s="49" t="s">
        <v>83</v>
      </c>
      <c r="C26" s="83">
        <v>50000000</v>
      </c>
      <c r="D26" s="84">
        <v>0</v>
      </c>
      <c r="E26" s="84">
        <v>0</v>
      </c>
      <c r="F26" s="77">
        <v>0</v>
      </c>
      <c r="G26" s="83">
        <v>41312152</v>
      </c>
      <c r="H26" s="84">
        <v>0</v>
      </c>
      <c r="I26" s="84">
        <v>0</v>
      </c>
      <c r="J26" s="79">
        <v>0</v>
      </c>
      <c r="K26" s="77">
        <v>0</v>
      </c>
      <c r="L26" s="80" t="s">
        <v>62</v>
      </c>
    </row>
    <row r="27" spans="1:12" ht="12.75">
      <c r="A27" s="90" t="s">
        <v>84</v>
      </c>
      <c r="B27" s="49" t="s">
        <v>85</v>
      </c>
      <c r="C27" s="83">
        <v>290000000</v>
      </c>
      <c r="D27" s="84">
        <v>140702247</v>
      </c>
      <c r="E27" s="84">
        <v>49777508.4</v>
      </c>
      <c r="F27" s="77">
        <v>90924738.6</v>
      </c>
      <c r="G27" s="83">
        <v>284339742</v>
      </c>
      <c r="H27" s="84">
        <v>6485500</v>
      </c>
      <c r="I27" s="84">
        <v>0</v>
      </c>
      <c r="J27" s="79">
        <v>6485500</v>
      </c>
      <c r="K27" s="77">
        <v>49777508.4</v>
      </c>
      <c r="L27" s="80" t="s">
        <v>62</v>
      </c>
    </row>
    <row r="28" spans="1:12" ht="12.75">
      <c r="A28" s="90" t="s">
        <v>86</v>
      </c>
      <c r="B28" s="49" t="s">
        <v>87</v>
      </c>
      <c r="C28" s="83">
        <v>190000000</v>
      </c>
      <c r="D28" s="84">
        <v>32819364.89</v>
      </c>
      <c r="E28" s="84">
        <v>32819364.89</v>
      </c>
      <c r="F28" s="77">
        <v>0</v>
      </c>
      <c r="G28" s="83">
        <v>190000000</v>
      </c>
      <c r="H28" s="84">
        <v>31843242.38</v>
      </c>
      <c r="I28" s="84">
        <v>31843242.38</v>
      </c>
      <c r="J28" s="79">
        <v>0</v>
      </c>
      <c r="K28" s="77">
        <v>976122.5100000016</v>
      </c>
      <c r="L28" s="80">
        <v>0.030653992402893016</v>
      </c>
    </row>
    <row r="29" spans="1:12" ht="12.75">
      <c r="A29" s="90" t="s">
        <v>88</v>
      </c>
      <c r="B29" s="49" t="s">
        <v>89</v>
      </c>
      <c r="C29" s="83">
        <v>25000000</v>
      </c>
      <c r="D29" s="84">
        <v>899751</v>
      </c>
      <c r="E29" s="84">
        <v>899751</v>
      </c>
      <c r="F29" s="77">
        <v>0</v>
      </c>
      <c r="G29" s="83">
        <v>23400000</v>
      </c>
      <c r="H29" s="84">
        <v>1556593</v>
      </c>
      <c r="I29" s="84">
        <v>1189873</v>
      </c>
      <c r="J29" s="79">
        <v>366720</v>
      </c>
      <c r="K29" s="77">
        <v>-290122</v>
      </c>
      <c r="L29" s="80">
        <v>-0.24382602176870982</v>
      </c>
    </row>
    <row r="30" spans="1:12" ht="12.75">
      <c r="A30" s="90" t="s">
        <v>90</v>
      </c>
      <c r="B30" s="49" t="s">
        <v>91</v>
      </c>
      <c r="C30" s="83">
        <v>2448000</v>
      </c>
      <c r="D30" s="84">
        <v>0</v>
      </c>
      <c r="E30" s="84">
        <v>0</v>
      </c>
      <c r="F30" s="77">
        <v>0</v>
      </c>
      <c r="G30" s="83">
        <v>18720000</v>
      </c>
      <c r="H30" s="84">
        <v>0</v>
      </c>
      <c r="I30" s="84">
        <v>0</v>
      </c>
      <c r="J30" s="79">
        <v>0</v>
      </c>
      <c r="K30" s="77">
        <v>0</v>
      </c>
      <c r="L30" s="80" t="s">
        <v>62</v>
      </c>
    </row>
    <row r="31" spans="1:12" ht="12.75">
      <c r="A31" s="90" t="s">
        <v>92</v>
      </c>
      <c r="B31" s="49" t="s">
        <v>93</v>
      </c>
      <c r="C31" s="83">
        <v>288200000</v>
      </c>
      <c r="D31" s="84">
        <v>207408180</v>
      </c>
      <c r="E31" s="84">
        <v>56519828.58</v>
      </c>
      <c r="F31" s="77">
        <v>150888351.42000002</v>
      </c>
      <c r="G31" s="83">
        <v>278200000</v>
      </c>
      <c r="H31" s="84">
        <v>276458132</v>
      </c>
      <c r="I31" s="84">
        <v>61974531</v>
      </c>
      <c r="J31" s="79">
        <v>214483601</v>
      </c>
      <c r="K31" s="77">
        <v>-5454702.420000002</v>
      </c>
      <c r="L31" s="80">
        <v>-0.08801522709385246</v>
      </c>
    </row>
    <row r="32" spans="1:12" ht="12.75">
      <c r="A32" s="90" t="s">
        <v>94</v>
      </c>
      <c r="B32" s="49" t="s">
        <v>95</v>
      </c>
      <c r="C32" s="83">
        <v>320000000</v>
      </c>
      <c r="D32" s="84">
        <v>163189845</v>
      </c>
      <c r="E32" s="84">
        <v>0</v>
      </c>
      <c r="F32" s="77">
        <v>163189845</v>
      </c>
      <c r="G32" s="83">
        <v>302147670</v>
      </c>
      <c r="H32" s="84">
        <v>0</v>
      </c>
      <c r="I32" s="84">
        <v>0</v>
      </c>
      <c r="J32" s="79">
        <v>0</v>
      </c>
      <c r="K32" s="77">
        <v>0</v>
      </c>
      <c r="L32" s="80" t="s">
        <v>62</v>
      </c>
    </row>
    <row r="33" spans="1:12" ht="12.75">
      <c r="A33" s="90" t="s">
        <v>96</v>
      </c>
      <c r="B33" s="49" t="s">
        <v>97</v>
      </c>
      <c r="C33" s="83">
        <v>66552000</v>
      </c>
      <c r="D33" s="84">
        <v>21874776</v>
      </c>
      <c r="E33" s="84">
        <v>0</v>
      </c>
      <c r="F33" s="77">
        <v>21874776</v>
      </c>
      <c r="G33" s="83">
        <v>50465260</v>
      </c>
      <c r="H33" s="84">
        <v>20656076</v>
      </c>
      <c r="I33" s="84">
        <v>0</v>
      </c>
      <c r="J33" s="79">
        <v>20656076</v>
      </c>
      <c r="K33" s="77">
        <v>0</v>
      </c>
      <c r="L33" s="80" t="s">
        <v>62</v>
      </c>
    </row>
    <row r="34" spans="1:12" ht="12.75">
      <c r="A34" s="90" t="s">
        <v>98</v>
      </c>
      <c r="B34" s="49" t="s">
        <v>99</v>
      </c>
      <c r="C34" s="83">
        <v>571280000</v>
      </c>
      <c r="D34" s="84">
        <v>471800000</v>
      </c>
      <c r="E34" s="84">
        <v>16550000</v>
      </c>
      <c r="F34" s="77">
        <v>455250000</v>
      </c>
      <c r="G34" s="83">
        <v>671280258</v>
      </c>
      <c r="H34" s="84">
        <v>661809664</v>
      </c>
      <c r="I34" s="84">
        <v>74869635</v>
      </c>
      <c r="J34" s="79">
        <v>586940029</v>
      </c>
      <c r="K34" s="77">
        <v>-58319635</v>
      </c>
      <c r="L34" s="80">
        <v>-0.7789491026635832</v>
      </c>
    </row>
    <row r="35" spans="1:12" s="100" customFormat="1" ht="13.5" customHeight="1">
      <c r="A35" s="96" t="s">
        <v>100</v>
      </c>
      <c r="B35" s="82" t="s">
        <v>101</v>
      </c>
      <c r="C35" s="97">
        <v>155000000</v>
      </c>
      <c r="D35" s="98">
        <v>151500000</v>
      </c>
      <c r="E35" s="98">
        <v>35400000</v>
      </c>
      <c r="F35" s="77">
        <v>116100000</v>
      </c>
      <c r="G35" s="97">
        <v>0</v>
      </c>
      <c r="H35" s="98">
        <v>0</v>
      </c>
      <c r="I35" s="98">
        <v>0</v>
      </c>
      <c r="J35" s="79">
        <v>0</v>
      </c>
      <c r="K35" s="77">
        <v>35400000</v>
      </c>
      <c r="L35" s="99">
        <v>1</v>
      </c>
    </row>
    <row r="36" spans="1:12" ht="13.5" customHeight="1">
      <c r="A36" s="90" t="s">
        <v>102</v>
      </c>
      <c r="B36" s="49" t="s">
        <v>103</v>
      </c>
      <c r="C36" s="83">
        <v>29000000</v>
      </c>
      <c r="D36" s="84">
        <v>5716068</v>
      </c>
      <c r="E36" s="84">
        <v>5716068</v>
      </c>
      <c r="F36" s="77">
        <v>0</v>
      </c>
      <c r="G36" s="83">
        <v>28900700</v>
      </c>
      <c r="H36" s="84">
        <v>4493045</v>
      </c>
      <c r="I36" s="84">
        <v>4493045</v>
      </c>
      <c r="J36" s="79">
        <v>0</v>
      </c>
      <c r="K36" s="77">
        <v>1223023</v>
      </c>
      <c r="L36" s="80">
        <v>0.2722035946668684</v>
      </c>
    </row>
    <row r="37" spans="1:12" ht="13.5" customHeight="1">
      <c r="A37" s="90" t="s">
        <v>104</v>
      </c>
      <c r="B37" s="49" t="s">
        <v>105</v>
      </c>
      <c r="C37" s="83">
        <v>8500000</v>
      </c>
      <c r="D37" s="84">
        <v>418300</v>
      </c>
      <c r="E37" s="84">
        <v>418300</v>
      </c>
      <c r="F37" s="77">
        <v>0</v>
      </c>
      <c r="G37" s="83">
        <v>7968600</v>
      </c>
      <c r="H37" s="84">
        <v>0</v>
      </c>
      <c r="I37" s="84">
        <v>0</v>
      </c>
      <c r="J37" s="79">
        <v>0</v>
      </c>
      <c r="K37" s="77">
        <v>418300</v>
      </c>
      <c r="L37" s="80" t="s">
        <v>62</v>
      </c>
    </row>
    <row r="38" spans="1:12" ht="13.5" customHeight="1">
      <c r="A38" s="90" t="s">
        <v>106</v>
      </c>
      <c r="B38" s="49" t="s">
        <v>107</v>
      </c>
      <c r="C38" s="83">
        <v>108711000</v>
      </c>
      <c r="D38" s="84">
        <v>81678640</v>
      </c>
      <c r="E38" s="84">
        <v>8000000</v>
      </c>
      <c r="F38" s="77">
        <v>73678640</v>
      </c>
      <c r="G38" s="83">
        <v>108710930</v>
      </c>
      <c r="H38" s="84">
        <v>7883700</v>
      </c>
      <c r="I38" s="84">
        <v>0</v>
      </c>
      <c r="J38" s="79">
        <v>7883700</v>
      </c>
      <c r="K38" s="77">
        <v>8000000</v>
      </c>
      <c r="L38" s="80" t="s">
        <v>62</v>
      </c>
    </row>
    <row r="39" spans="1:12" ht="13.5" customHeight="1">
      <c r="A39" s="90" t="s">
        <v>108</v>
      </c>
      <c r="B39" s="49" t="s">
        <v>109</v>
      </c>
      <c r="C39" s="83">
        <v>58195000</v>
      </c>
      <c r="D39" s="84">
        <v>0</v>
      </c>
      <c r="E39" s="84">
        <v>0</v>
      </c>
      <c r="F39" s="77">
        <v>0</v>
      </c>
      <c r="G39" s="83">
        <v>58195160</v>
      </c>
      <c r="H39" s="84">
        <v>8600000</v>
      </c>
      <c r="I39" s="84">
        <v>1600000</v>
      </c>
      <c r="J39" s="79">
        <v>7000000</v>
      </c>
      <c r="K39" s="77">
        <v>-1600000</v>
      </c>
      <c r="L39" s="80">
        <v>-1</v>
      </c>
    </row>
    <row r="40" spans="1:12" ht="21.75" customHeight="1">
      <c r="A40" s="90" t="s">
        <v>110</v>
      </c>
      <c r="B40" s="49" t="s">
        <v>111</v>
      </c>
      <c r="C40" s="83">
        <v>26369000</v>
      </c>
      <c r="D40" s="84">
        <v>16864000</v>
      </c>
      <c r="E40" s="84">
        <v>16864000</v>
      </c>
      <c r="F40" s="77">
        <v>0</v>
      </c>
      <c r="G40" s="83">
        <v>26369080</v>
      </c>
      <c r="H40" s="84">
        <v>19801800</v>
      </c>
      <c r="I40" s="84">
        <v>17753000</v>
      </c>
      <c r="J40" s="79">
        <v>2048800</v>
      </c>
      <c r="K40" s="77">
        <v>-889000</v>
      </c>
      <c r="L40" s="80">
        <v>-0.05007604348560801</v>
      </c>
    </row>
    <row r="41" spans="1:12" ht="21.75" customHeight="1">
      <c r="A41" s="90" t="s">
        <v>112</v>
      </c>
      <c r="B41" s="101" t="s">
        <v>113</v>
      </c>
      <c r="C41" s="102">
        <v>299600000</v>
      </c>
      <c r="D41" s="103">
        <v>38493757.48</v>
      </c>
      <c r="E41" s="103">
        <v>38493757.48</v>
      </c>
      <c r="F41" s="104">
        <v>0</v>
      </c>
      <c r="G41" s="102">
        <v>299600000</v>
      </c>
      <c r="H41" s="103">
        <v>35387610.59</v>
      </c>
      <c r="I41" s="103">
        <v>35387610.59</v>
      </c>
      <c r="J41" s="79">
        <v>0</v>
      </c>
      <c r="K41" s="104">
        <v>3106146.889999993</v>
      </c>
      <c r="L41" s="105">
        <v>0.08777498221023561</v>
      </c>
    </row>
    <row r="42" spans="1:12" ht="19.5" customHeight="1">
      <c r="A42" s="330" t="s">
        <v>0</v>
      </c>
      <c r="B42" s="299"/>
      <c r="C42" s="333" t="s">
        <v>114</v>
      </c>
      <c r="D42" s="294"/>
      <c r="E42" s="294"/>
      <c r="F42" s="294"/>
      <c r="G42" s="294"/>
      <c r="H42" s="294"/>
      <c r="I42" s="294"/>
      <c r="J42" s="294"/>
      <c r="K42" s="294"/>
      <c r="L42" s="334"/>
    </row>
    <row r="43" spans="1:12" ht="29.25" customHeight="1">
      <c r="A43" s="331"/>
      <c r="B43" s="332"/>
      <c r="C43" s="331"/>
      <c r="D43" s="297"/>
      <c r="E43" s="297"/>
      <c r="F43" s="297"/>
      <c r="G43" s="297"/>
      <c r="H43" s="297"/>
      <c r="I43" s="297"/>
      <c r="J43" s="297"/>
      <c r="K43" s="297"/>
      <c r="L43" s="332"/>
    </row>
    <row r="44" spans="1:13" ht="3" customHeight="1" hidden="1">
      <c r="A44" s="290"/>
      <c r="B44" s="291"/>
      <c r="C44" s="291"/>
      <c r="D44" s="291"/>
      <c r="E44" s="291"/>
      <c r="F44" s="291"/>
      <c r="G44" s="291"/>
      <c r="H44" s="291"/>
      <c r="I44" s="291"/>
      <c r="J44" s="291"/>
      <c r="K44" s="291"/>
      <c r="L44" s="292"/>
      <c r="M44" s="106"/>
    </row>
    <row r="45" spans="1:13" ht="6" customHeight="1" hidden="1">
      <c r="A45" s="293"/>
      <c r="B45" s="294"/>
      <c r="C45" s="294"/>
      <c r="D45" s="294"/>
      <c r="E45" s="294"/>
      <c r="F45" s="294"/>
      <c r="G45" s="294"/>
      <c r="H45" s="294"/>
      <c r="I45" s="294"/>
      <c r="J45" s="294"/>
      <c r="K45" s="294"/>
      <c r="L45" s="295"/>
      <c r="M45" s="106"/>
    </row>
    <row r="46" spans="1:13" ht="14.25" customHeight="1" hidden="1">
      <c r="A46" s="296"/>
      <c r="B46" s="297"/>
      <c r="C46" s="297"/>
      <c r="D46" s="297"/>
      <c r="E46" s="297"/>
      <c r="F46" s="297"/>
      <c r="G46" s="297"/>
      <c r="H46" s="297"/>
      <c r="I46" s="297"/>
      <c r="J46" s="297"/>
      <c r="K46" s="297"/>
      <c r="L46" s="298"/>
      <c r="M46" s="106"/>
    </row>
    <row r="47" spans="1:13" ht="12.75" customHeight="1">
      <c r="A47" s="290" t="s">
        <v>1</v>
      </c>
      <c r="B47" s="299"/>
      <c r="C47" s="302"/>
      <c r="D47" s="303"/>
      <c r="E47" s="303"/>
      <c r="F47" s="303"/>
      <c r="G47" s="303"/>
      <c r="H47" s="303"/>
      <c r="I47" s="303"/>
      <c r="J47" s="303"/>
      <c r="K47" s="303"/>
      <c r="L47" s="304"/>
      <c r="M47" s="106"/>
    </row>
    <row r="48" spans="1:13" ht="48" customHeight="1" thickBot="1">
      <c r="A48" s="300"/>
      <c r="B48" s="301"/>
      <c r="C48" s="305"/>
      <c r="D48" s="306"/>
      <c r="E48" s="306"/>
      <c r="F48" s="306"/>
      <c r="G48" s="306"/>
      <c r="H48" s="306"/>
      <c r="I48" s="306"/>
      <c r="J48" s="306"/>
      <c r="K48" s="306"/>
      <c r="L48" s="307"/>
      <c r="M48" s="5"/>
    </row>
  </sheetData>
  <sheetProtection/>
  <mergeCells count="15">
    <mergeCell ref="G4:J5"/>
    <mergeCell ref="K4:K5"/>
    <mergeCell ref="L4:L5"/>
    <mergeCell ref="A42:B43"/>
    <mergeCell ref="C42:L43"/>
    <mergeCell ref="A44:L46"/>
    <mergeCell ref="A47:B48"/>
    <mergeCell ref="C47:L48"/>
    <mergeCell ref="A1:A2"/>
    <mergeCell ref="B1:L1"/>
    <mergeCell ref="B2:L2"/>
    <mergeCell ref="B3:L3"/>
    <mergeCell ref="A4:A5"/>
    <mergeCell ref="B4:B5"/>
    <mergeCell ref="C4:F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62"/>
  <sheetViews>
    <sheetView tabSelected="1" zoomScale="85" zoomScaleNormal="85" zoomScalePageLayoutView="0" workbookViewId="0" topLeftCell="A1">
      <selection activeCell="E41" sqref="E41:G41"/>
    </sheetView>
  </sheetViews>
  <sheetFormatPr defaultColWidth="11.421875" defaultRowHeight="12.75"/>
  <cols>
    <col min="1" max="1" width="28.421875" style="160" customWidth="1"/>
    <col min="2" max="2" width="23.421875" style="160" customWidth="1"/>
    <col min="3" max="5" width="17.8515625" style="160" bestFit="1" customWidth="1"/>
    <col min="6" max="6" width="14.8515625" style="160" customWidth="1"/>
    <col min="7" max="7" width="17.8515625" style="160" bestFit="1" customWidth="1"/>
    <col min="8" max="8" width="15.7109375" style="0" customWidth="1"/>
    <col min="9" max="9" width="13.140625" style="0" bestFit="1" customWidth="1"/>
  </cols>
  <sheetData>
    <row r="1" spans="1:8" ht="54" customHeight="1" thickBot="1">
      <c r="A1" s="273"/>
      <c r="B1" s="209" t="s">
        <v>38</v>
      </c>
      <c r="C1" s="210"/>
      <c r="D1" s="210"/>
      <c r="E1" s="210"/>
      <c r="F1" s="210"/>
      <c r="G1" s="210"/>
      <c r="H1" s="211"/>
    </row>
    <row r="2" spans="1:8" ht="29.25" customHeight="1" thickBot="1">
      <c r="A2" s="370"/>
      <c r="B2" s="209" t="s">
        <v>115</v>
      </c>
      <c r="C2" s="210"/>
      <c r="D2" s="210"/>
      <c r="E2" s="210"/>
      <c r="F2" s="210"/>
      <c r="G2" s="210"/>
      <c r="H2" s="211"/>
    </row>
    <row r="3" spans="1:8" ht="21.75" customHeight="1">
      <c r="A3" s="110" t="s">
        <v>116</v>
      </c>
      <c r="B3" s="371" t="s">
        <v>4</v>
      </c>
      <c r="C3" s="372"/>
      <c r="D3" s="372"/>
      <c r="E3" s="372"/>
      <c r="F3" s="372"/>
      <c r="G3" s="372"/>
      <c r="H3" s="373"/>
    </row>
    <row r="4" spans="1:8" ht="21.75" customHeight="1" thickBot="1">
      <c r="A4" s="251"/>
      <c r="B4" s="252"/>
      <c r="C4" s="252"/>
      <c r="D4" s="252"/>
      <c r="E4" s="252"/>
      <c r="F4" s="252"/>
      <c r="G4" s="252"/>
      <c r="H4" s="253"/>
    </row>
    <row r="5" spans="1:8" ht="14.25">
      <c r="A5" s="246" t="s">
        <v>2</v>
      </c>
      <c r="B5" s="247"/>
      <c r="C5" s="246" t="s">
        <v>117</v>
      </c>
      <c r="D5" s="261"/>
      <c r="E5" s="261"/>
      <c r="F5" s="261"/>
      <c r="G5" s="261"/>
      <c r="H5" s="262"/>
    </row>
    <row r="6" spans="1:8" ht="14.25">
      <c r="A6" s="207" t="s">
        <v>8</v>
      </c>
      <c r="B6" s="208"/>
      <c r="C6" s="227" t="s">
        <v>9</v>
      </c>
      <c r="D6" s="228"/>
      <c r="E6" s="228"/>
      <c r="F6" s="228"/>
      <c r="G6" s="228"/>
      <c r="H6" s="229"/>
    </row>
    <row r="7" spans="1:8" ht="14.25">
      <c r="A7" s="207" t="s">
        <v>1</v>
      </c>
      <c r="B7" s="208"/>
      <c r="C7" s="227" t="s">
        <v>10</v>
      </c>
      <c r="D7" s="228"/>
      <c r="E7" s="228"/>
      <c r="F7" s="228"/>
      <c r="G7" s="228"/>
      <c r="H7" s="229"/>
    </row>
    <row r="8" spans="1:8" ht="15" thickBot="1">
      <c r="A8" s="259" t="s">
        <v>6</v>
      </c>
      <c r="B8" s="260"/>
      <c r="C8" s="263" t="s">
        <v>118</v>
      </c>
      <c r="D8" s="264"/>
      <c r="E8" s="264"/>
      <c r="F8" s="264"/>
      <c r="G8" s="264"/>
      <c r="H8" s="265"/>
    </row>
    <row r="9" spans="1:8" ht="14.25" customHeight="1">
      <c r="A9" s="362"/>
      <c r="B9" s="363"/>
      <c r="C9" s="363"/>
      <c r="D9" s="363"/>
      <c r="E9" s="363"/>
      <c r="F9" s="363"/>
      <c r="G9" s="363"/>
      <c r="H9" s="364"/>
    </row>
    <row r="10" spans="1:8" ht="15" customHeight="1" thickBot="1">
      <c r="A10" s="230"/>
      <c r="B10" s="231"/>
      <c r="C10" s="231"/>
      <c r="D10" s="231"/>
      <c r="E10" s="231"/>
      <c r="F10" s="231"/>
      <c r="G10" s="231"/>
      <c r="H10" s="232"/>
    </row>
    <row r="11" spans="1:8" ht="120.75" customHeight="1" thickBot="1">
      <c r="A11" s="111" t="s">
        <v>119</v>
      </c>
      <c r="B11" s="112" t="s">
        <v>120</v>
      </c>
      <c r="C11" s="112" t="s">
        <v>121</v>
      </c>
      <c r="D11" s="113" t="s">
        <v>122</v>
      </c>
      <c r="E11" s="112" t="s">
        <v>123</v>
      </c>
      <c r="F11" s="112" t="s">
        <v>124</v>
      </c>
      <c r="G11" s="113" t="s">
        <v>125</v>
      </c>
      <c r="H11" s="112" t="s">
        <v>126</v>
      </c>
    </row>
    <row r="12" spans="1:9" ht="28.5">
      <c r="A12" s="365" t="s">
        <v>13</v>
      </c>
      <c r="B12" s="114" t="s">
        <v>127</v>
      </c>
      <c r="C12" s="115">
        <v>2953468000</v>
      </c>
      <c r="D12" s="115">
        <v>660174356</v>
      </c>
      <c r="E12" s="115">
        <f>SUM(D12)</f>
        <v>660174356</v>
      </c>
      <c r="F12" s="116">
        <f>_xlfn.IFERROR(E12/C12,"N/A")</f>
        <v>0.22352514264586582</v>
      </c>
      <c r="G12" s="117">
        <v>597633015</v>
      </c>
      <c r="H12" s="118">
        <f aca="true" t="shared" si="0" ref="H12:H18">_xlfn.IFERROR(((D12/G12)-1),"N/A")</f>
        <v>0.10464840366959982</v>
      </c>
      <c r="I12" s="86"/>
    </row>
    <row r="13" spans="1:8" ht="28.5">
      <c r="A13" s="366"/>
      <c r="B13" s="119" t="s">
        <v>128</v>
      </c>
      <c r="C13" s="120">
        <v>865065000</v>
      </c>
      <c r="D13" s="120">
        <v>107293608</v>
      </c>
      <c r="E13" s="120">
        <f aca="true" t="shared" si="1" ref="E13:E18">SUM(D13)</f>
        <v>107293608</v>
      </c>
      <c r="F13" s="121">
        <f aca="true" t="shared" si="2" ref="F13:F18">_xlfn.IFERROR(E13/C13,"N/A")</f>
        <v>0.12402953304086976</v>
      </c>
      <c r="G13" s="122">
        <v>74051393</v>
      </c>
      <c r="H13" s="123">
        <f t="shared" si="0"/>
        <v>0.44890735546325233</v>
      </c>
    </row>
    <row r="14" spans="1:8" ht="42.75">
      <c r="A14" s="366"/>
      <c r="B14" s="119" t="s">
        <v>129</v>
      </c>
      <c r="C14" s="120">
        <v>613962000</v>
      </c>
      <c r="D14" s="120">
        <v>309607983</v>
      </c>
      <c r="E14" s="120">
        <f t="shared" si="1"/>
        <v>309607983</v>
      </c>
      <c r="F14" s="121">
        <f t="shared" si="2"/>
        <v>0.5042787387493037</v>
      </c>
      <c r="G14" s="122">
        <v>207367328</v>
      </c>
      <c r="H14" s="123">
        <f t="shared" si="0"/>
        <v>0.4930412904775434</v>
      </c>
    </row>
    <row r="15" spans="1:8" ht="42.75">
      <c r="A15" s="366"/>
      <c r="B15" s="119" t="s">
        <v>130</v>
      </c>
      <c r="C15" s="120">
        <v>647043000</v>
      </c>
      <c r="D15" s="120">
        <v>55677884</v>
      </c>
      <c r="E15" s="120">
        <f t="shared" si="1"/>
        <v>55677884</v>
      </c>
      <c r="F15" s="121">
        <f t="shared" si="2"/>
        <v>0.08604974321644775</v>
      </c>
      <c r="G15" s="122">
        <v>112634918</v>
      </c>
      <c r="H15" s="123">
        <f t="shared" si="0"/>
        <v>-0.5056783012884157</v>
      </c>
    </row>
    <row r="16" spans="1:8" ht="14.25">
      <c r="A16" s="366"/>
      <c r="B16" s="119" t="s">
        <v>131</v>
      </c>
      <c r="C16" s="120">
        <v>306723000</v>
      </c>
      <c r="D16" s="120">
        <v>67266500</v>
      </c>
      <c r="E16" s="120">
        <f t="shared" si="1"/>
        <v>67266500</v>
      </c>
      <c r="F16" s="121">
        <f t="shared" si="2"/>
        <v>0.21930699686687988</v>
      </c>
      <c r="G16" s="122">
        <v>59325730</v>
      </c>
      <c r="H16" s="123">
        <f t="shared" si="0"/>
        <v>0.13385035464376083</v>
      </c>
    </row>
    <row r="17" spans="1:8" ht="28.5">
      <c r="A17" s="366"/>
      <c r="B17" s="119" t="s">
        <v>132</v>
      </c>
      <c r="C17" s="120">
        <v>0</v>
      </c>
      <c r="D17" s="120">
        <v>0</v>
      </c>
      <c r="E17" s="120">
        <f t="shared" si="1"/>
        <v>0</v>
      </c>
      <c r="F17" s="121" t="str">
        <f t="shared" si="2"/>
        <v>N/A</v>
      </c>
      <c r="G17" s="122">
        <v>0</v>
      </c>
      <c r="H17" s="123" t="str">
        <f t="shared" si="0"/>
        <v>N/A</v>
      </c>
    </row>
    <row r="18" spans="1:8" ht="43.5" thickBot="1">
      <c r="A18" s="367"/>
      <c r="B18" s="124" t="s">
        <v>133</v>
      </c>
      <c r="C18" s="125">
        <v>0</v>
      </c>
      <c r="D18" s="125">
        <v>0</v>
      </c>
      <c r="E18" s="125">
        <f t="shared" si="1"/>
        <v>0</v>
      </c>
      <c r="F18" s="126" t="str">
        <f t="shared" si="2"/>
        <v>N/A</v>
      </c>
      <c r="G18" s="127">
        <v>0</v>
      </c>
      <c r="H18" s="128" t="str">
        <f t="shared" si="0"/>
        <v>N/A</v>
      </c>
    </row>
    <row r="19" spans="1:8" ht="14.25" customHeight="1">
      <c r="A19" s="368" t="s">
        <v>134</v>
      </c>
      <c r="B19" s="129" t="s">
        <v>29</v>
      </c>
      <c r="C19" s="130" t="s">
        <v>29</v>
      </c>
      <c r="D19" s="131" t="s">
        <v>29</v>
      </c>
      <c r="E19" s="131" t="s">
        <v>29</v>
      </c>
      <c r="F19" s="131"/>
      <c r="G19" s="132" t="s">
        <v>29</v>
      </c>
      <c r="H19" s="133" t="s">
        <v>29</v>
      </c>
    </row>
    <row r="20" spans="1:8" ht="14.25">
      <c r="A20" s="366"/>
      <c r="B20" s="134"/>
      <c r="C20" s="134"/>
      <c r="D20" s="122"/>
      <c r="E20" s="134"/>
      <c r="F20" s="134"/>
      <c r="G20" s="122"/>
      <c r="H20" s="135"/>
    </row>
    <row r="21" spans="1:8" ht="14.25">
      <c r="A21" s="366"/>
      <c r="B21" s="134"/>
      <c r="C21" s="134"/>
      <c r="D21" s="134"/>
      <c r="E21" s="134"/>
      <c r="F21" s="134"/>
      <c r="G21" s="122"/>
      <c r="H21" s="135"/>
    </row>
    <row r="22" spans="1:8" ht="14.25">
      <c r="A22" s="366"/>
      <c r="B22" s="134"/>
      <c r="C22" s="134"/>
      <c r="D22" s="134"/>
      <c r="E22" s="134"/>
      <c r="F22" s="134"/>
      <c r="G22" s="122"/>
      <c r="H22" s="135"/>
    </row>
    <row r="23" spans="1:8" ht="14.25">
      <c r="A23" s="366"/>
      <c r="B23" s="134"/>
      <c r="C23" s="134"/>
      <c r="D23" s="134"/>
      <c r="E23" s="134"/>
      <c r="F23" s="134"/>
      <c r="G23" s="122"/>
      <c r="H23" s="135"/>
    </row>
    <row r="24" spans="1:8" ht="15" thickBot="1">
      <c r="A24" s="367"/>
      <c r="B24" s="136"/>
      <c r="C24" s="136"/>
      <c r="D24" s="136"/>
      <c r="E24" s="136"/>
      <c r="F24" s="136"/>
      <c r="G24" s="127"/>
      <c r="H24" s="137"/>
    </row>
    <row r="25" spans="1:8" ht="14.25">
      <c r="A25" s="365" t="s">
        <v>135</v>
      </c>
      <c r="B25" s="138"/>
      <c r="C25" s="138"/>
      <c r="D25" s="138"/>
      <c r="E25" s="138"/>
      <c r="F25" s="138"/>
      <c r="G25" s="117"/>
      <c r="H25" s="139"/>
    </row>
    <row r="26" spans="1:8" ht="14.25">
      <c r="A26" s="366"/>
      <c r="B26" s="134"/>
      <c r="C26" s="134"/>
      <c r="D26" s="134"/>
      <c r="E26" s="134"/>
      <c r="F26" s="134"/>
      <c r="G26" s="122"/>
      <c r="H26" s="135"/>
    </row>
    <row r="27" spans="1:8" ht="14.25">
      <c r="A27" s="366"/>
      <c r="B27" s="134"/>
      <c r="C27" s="134"/>
      <c r="D27" s="134"/>
      <c r="E27" s="134"/>
      <c r="F27" s="134"/>
      <c r="G27" s="122"/>
      <c r="H27" s="135"/>
    </row>
    <row r="28" spans="1:8" ht="14.25">
      <c r="A28" s="366"/>
      <c r="B28" s="134"/>
      <c r="C28" s="134"/>
      <c r="D28" s="134"/>
      <c r="E28" s="134"/>
      <c r="F28" s="134"/>
      <c r="G28" s="122"/>
      <c r="H28" s="135"/>
    </row>
    <row r="29" spans="1:8" ht="15" thickBot="1">
      <c r="A29" s="367"/>
      <c r="B29" s="136"/>
      <c r="C29" s="136"/>
      <c r="D29" s="136"/>
      <c r="E29" s="136"/>
      <c r="F29" s="136"/>
      <c r="G29" s="127"/>
      <c r="H29" s="137"/>
    </row>
    <row r="30" spans="1:8" ht="28.5">
      <c r="A30" s="365" t="s">
        <v>136</v>
      </c>
      <c r="B30" s="140" t="s">
        <v>137</v>
      </c>
      <c r="C30" s="141">
        <v>352500000</v>
      </c>
      <c r="D30" s="117">
        <v>63175000</v>
      </c>
      <c r="E30" s="117">
        <f>SUM(D30)</f>
        <v>63175000</v>
      </c>
      <c r="F30" s="116">
        <f>_xlfn.IFERROR(E30/C30,"N/A")</f>
        <v>0.17921985815602837</v>
      </c>
      <c r="G30" s="117">
        <v>58346020</v>
      </c>
      <c r="H30" s="118">
        <f>_xlfn.IFERROR(((D30/G30)-1),"N/A")</f>
        <v>0.08276451418622899</v>
      </c>
    </row>
    <row r="31" spans="1:8" ht="14.25">
      <c r="A31" s="366"/>
      <c r="B31" s="142"/>
      <c r="C31" s="143"/>
      <c r="D31" s="120"/>
      <c r="E31" s="120"/>
      <c r="F31" s="121"/>
      <c r="G31" s="122"/>
      <c r="H31" s="144"/>
    </row>
    <row r="32" spans="1:8" ht="14.25">
      <c r="A32" s="366"/>
      <c r="B32" s="134" t="s">
        <v>29</v>
      </c>
      <c r="C32" s="134"/>
      <c r="D32" s="134"/>
      <c r="E32" s="134"/>
      <c r="F32" s="134"/>
      <c r="G32" s="122"/>
      <c r="H32" s="135"/>
    </row>
    <row r="33" spans="1:8" ht="14.25">
      <c r="A33" s="366"/>
      <c r="B33" s="134"/>
      <c r="C33" s="134"/>
      <c r="D33" s="134"/>
      <c r="E33" s="134"/>
      <c r="F33" s="134"/>
      <c r="G33" s="122"/>
      <c r="H33" s="135"/>
    </row>
    <row r="34" spans="1:8" ht="15" thickBot="1">
      <c r="A34" s="367"/>
      <c r="B34" s="136"/>
      <c r="C34" s="136"/>
      <c r="D34" s="136"/>
      <c r="E34" s="136"/>
      <c r="F34" s="136"/>
      <c r="G34" s="127"/>
      <c r="H34" s="137"/>
    </row>
    <row r="35" spans="1:8" ht="13.5" customHeight="1">
      <c r="A35" s="368" t="s">
        <v>138</v>
      </c>
      <c r="B35" s="145"/>
      <c r="C35" s="145"/>
      <c r="D35" s="145"/>
      <c r="E35" s="145"/>
      <c r="F35" s="145"/>
      <c r="G35" s="132"/>
      <c r="H35" s="146"/>
    </row>
    <row r="36" spans="1:8" ht="14.25">
      <c r="A36" s="366"/>
      <c r="B36" s="134"/>
      <c r="C36" s="134"/>
      <c r="D36" s="134"/>
      <c r="E36" s="134"/>
      <c r="F36" s="134"/>
      <c r="G36" s="122"/>
      <c r="H36" s="135"/>
    </row>
    <row r="37" spans="1:8" ht="14.25">
      <c r="A37" s="366"/>
      <c r="B37" s="134"/>
      <c r="C37" s="134"/>
      <c r="D37" s="134"/>
      <c r="E37" s="134"/>
      <c r="F37" s="134"/>
      <c r="G37" s="122"/>
      <c r="H37" s="135"/>
    </row>
    <row r="38" spans="1:8" ht="15" thickBot="1">
      <c r="A38" s="369"/>
      <c r="B38" s="147"/>
      <c r="C38" s="147"/>
      <c r="D38" s="147"/>
      <c r="E38" s="147"/>
      <c r="F38" s="147"/>
      <c r="G38" s="148"/>
      <c r="H38" s="149"/>
    </row>
    <row r="39" spans="1:8" ht="15" thickBot="1">
      <c r="A39" s="150" t="s">
        <v>139</v>
      </c>
      <c r="B39" s="151"/>
      <c r="C39" s="152">
        <f>SUM(C12:C38)</f>
        <v>5738761000</v>
      </c>
      <c r="D39" s="152">
        <f>SUM(D12:D38)</f>
        <v>1263195331</v>
      </c>
      <c r="E39" s="152">
        <f>SUM(E12:E38)</f>
        <v>1263195331</v>
      </c>
      <c r="F39" s="153">
        <f>E39/C39</f>
        <v>0.22011638592372115</v>
      </c>
      <c r="G39" s="152">
        <f>SUM(G12:G38)</f>
        <v>1109358404</v>
      </c>
      <c r="H39" s="154">
        <f>(D39/G39)-1</f>
        <v>0.1386719805297476</v>
      </c>
    </row>
    <row r="40" spans="1:8" ht="14.25">
      <c r="A40" s="349" t="s">
        <v>140</v>
      </c>
      <c r="B40" s="350"/>
      <c r="C40" s="350"/>
      <c r="D40" s="350"/>
      <c r="E40" s="351">
        <v>64</v>
      </c>
      <c r="F40" s="352"/>
      <c r="G40" s="353"/>
      <c r="H40" s="155"/>
    </row>
    <row r="41" spans="1:8" ht="14.25">
      <c r="A41" s="354" t="s">
        <v>192</v>
      </c>
      <c r="B41" s="355"/>
      <c r="C41" s="355"/>
      <c r="D41" s="355"/>
      <c r="E41" s="356">
        <f>SUM(D12:D18)</f>
        <v>1200020331</v>
      </c>
      <c r="F41" s="357"/>
      <c r="G41" s="358"/>
      <c r="H41" s="156"/>
    </row>
    <row r="42" spans="1:8" ht="14.25">
      <c r="A42" s="354" t="s">
        <v>141</v>
      </c>
      <c r="B42" s="355"/>
      <c r="C42" s="355"/>
      <c r="D42" s="355"/>
      <c r="E42" s="359">
        <v>62</v>
      </c>
      <c r="F42" s="360"/>
      <c r="G42" s="361"/>
      <c r="H42" s="156"/>
    </row>
    <row r="43" spans="1:8" ht="15" thickBot="1">
      <c r="A43" s="340" t="s">
        <v>142</v>
      </c>
      <c r="B43" s="341"/>
      <c r="C43" s="341"/>
      <c r="D43" s="341"/>
      <c r="E43" s="342">
        <f>E42/E40</f>
        <v>0.96875</v>
      </c>
      <c r="F43" s="343"/>
      <c r="G43" s="344"/>
      <c r="H43" s="157"/>
    </row>
    <row r="44" spans="1:8" ht="14.25">
      <c r="A44" s="345"/>
      <c r="B44" s="346"/>
      <c r="C44" s="346"/>
      <c r="D44" s="346"/>
      <c r="E44" s="158"/>
      <c r="F44" s="158"/>
      <c r="G44" s="158"/>
      <c r="H44" s="159"/>
    </row>
    <row r="45" spans="1:8" ht="12.75" customHeight="1">
      <c r="A45" s="266"/>
      <c r="B45" s="267"/>
      <c r="C45" s="267"/>
      <c r="D45" s="267"/>
      <c r="E45" s="267"/>
      <c r="F45" s="267"/>
      <c r="G45" s="267"/>
      <c r="H45" s="268"/>
    </row>
    <row r="46" spans="1:8" ht="12.75">
      <c r="A46" s="266"/>
      <c r="B46" s="267"/>
      <c r="C46" s="267"/>
      <c r="D46" s="267"/>
      <c r="E46" s="267"/>
      <c r="F46" s="267"/>
      <c r="G46" s="267"/>
      <c r="H46" s="268"/>
    </row>
    <row r="47" spans="1:8" ht="14.25">
      <c r="A47" s="347"/>
      <c r="B47" s="348"/>
      <c r="C47" s="348"/>
      <c r="D47" s="348"/>
      <c r="E47" s="348"/>
      <c r="F47" s="348"/>
      <c r="G47" s="348"/>
      <c r="H47" s="159"/>
    </row>
    <row r="48" spans="1:8" ht="14.25">
      <c r="A48" s="347"/>
      <c r="B48" s="348"/>
      <c r="C48" s="348"/>
      <c r="D48" s="348"/>
      <c r="E48" s="348"/>
      <c r="F48" s="348"/>
      <c r="G48" s="348"/>
      <c r="H48" s="159"/>
    </row>
    <row r="49" spans="1:8" ht="12.75" customHeight="1">
      <c r="A49" s="266" t="s">
        <v>1</v>
      </c>
      <c r="B49" s="267"/>
      <c r="C49" s="267"/>
      <c r="D49" s="336"/>
      <c r="E49" s="336"/>
      <c r="F49" s="336"/>
      <c r="G49" s="336"/>
      <c r="H49" s="337"/>
    </row>
    <row r="50" spans="1:8" ht="52.5" customHeight="1" thickBot="1">
      <c r="A50" s="230"/>
      <c r="B50" s="231"/>
      <c r="C50" s="231"/>
      <c r="D50" s="338"/>
      <c r="E50" s="338"/>
      <c r="F50" s="338"/>
      <c r="G50" s="338"/>
      <c r="H50" s="339"/>
    </row>
    <row r="52" spans="1:8" ht="14.25">
      <c r="A52" s="335" t="s">
        <v>144</v>
      </c>
      <c r="B52" s="335"/>
      <c r="C52" s="335"/>
      <c r="D52" s="335"/>
      <c r="E52" s="335"/>
      <c r="F52" s="335"/>
      <c r="G52" s="335"/>
      <c r="H52" s="335"/>
    </row>
    <row r="53" spans="1:8" ht="14.25">
      <c r="A53" s="335" t="s">
        <v>145</v>
      </c>
      <c r="B53" s="335"/>
      <c r="C53" s="335"/>
      <c r="D53" s="335"/>
      <c r="E53" s="335"/>
      <c r="F53" s="335"/>
      <c r="G53" s="335"/>
      <c r="H53" s="335"/>
    </row>
    <row r="54" spans="1:8" ht="14.25">
      <c r="A54" s="335" t="s">
        <v>146</v>
      </c>
      <c r="B54" s="335"/>
      <c r="C54" s="335"/>
      <c r="D54" s="335"/>
      <c r="E54" s="335"/>
      <c r="F54" s="335"/>
      <c r="G54" s="335"/>
      <c r="H54" s="335"/>
    </row>
    <row r="55" spans="1:8" ht="14.25">
      <c r="A55" s="335" t="s">
        <v>147</v>
      </c>
      <c r="B55" s="335"/>
      <c r="C55" s="335"/>
      <c r="D55" s="335"/>
      <c r="E55" s="335"/>
      <c r="F55" s="335"/>
      <c r="G55" s="335"/>
      <c r="H55" s="335"/>
    </row>
    <row r="56" spans="1:8" ht="14.25">
      <c r="A56" s="335" t="s">
        <v>148</v>
      </c>
      <c r="B56" s="335"/>
      <c r="C56" s="335"/>
      <c r="D56" s="335"/>
      <c r="E56" s="335"/>
      <c r="F56" s="335"/>
      <c r="G56" s="335"/>
      <c r="H56" s="335"/>
    </row>
    <row r="57" spans="1:8" ht="14.25">
      <c r="A57" s="335" t="s">
        <v>149</v>
      </c>
      <c r="B57" s="335"/>
      <c r="C57" s="335"/>
      <c r="D57" s="335"/>
      <c r="E57" s="335"/>
      <c r="F57" s="335"/>
      <c r="G57" s="335"/>
      <c r="H57" s="335"/>
    </row>
    <row r="58" spans="1:8" ht="14.25">
      <c r="A58" s="335" t="s">
        <v>150</v>
      </c>
      <c r="B58" s="335"/>
      <c r="C58" s="335"/>
      <c r="D58" s="335"/>
      <c r="E58" s="335"/>
      <c r="F58" s="335"/>
      <c r="G58" s="335"/>
      <c r="H58" s="335"/>
    </row>
    <row r="59" spans="1:8" ht="14.25">
      <c r="A59" s="335" t="s">
        <v>151</v>
      </c>
      <c r="B59" s="335"/>
      <c r="C59" s="335"/>
      <c r="D59" s="335"/>
      <c r="E59" s="335"/>
      <c r="F59" s="335"/>
      <c r="G59" s="335"/>
      <c r="H59" s="335"/>
    </row>
    <row r="60" spans="1:8" ht="14.25">
      <c r="A60" s="335" t="s">
        <v>152</v>
      </c>
      <c r="B60" s="335"/>
      <c r="C60" s="335"/>
      <c r="D60" s="335"/>
      <c r="E60" s="335"/>
      <c r="F60" s="335"/>
      <c r="G60" s="335"/>
      <c r="H60" s="335"/>
    </row>
    <row r="61" spans="1:8" ht="14.25">
      <c r="A61" s="335" t="s">
        <v>153</v>
      </c>
      <c r="B61" s="335"/>
      <c r="C61" s="335"/>
      <c r="D61" s="335"/>
      <c r="E61" s="335"/>
      <c r="F61" s="335"/>
      <c r="G61" s="335"/>
      <c r="H61" s="335"/>
    </row>
    <row r="62" spans="1:8" ht="14.25">
      <c r="A62" s="335" t="s">
        <v>154</v>
      </c>
      <c r="B62" s="335"/>
      <c r="C62" s="335"/>
      <c r="D62" s="335"/>
      <c r="E62" s="335"/>
      <c r="F62" s="335"/>
      <c r="G62" s="335"/>
      <c r="H62" s="335"/>
    </row>
  </sheetData>
  <sheetProtection/>
  <mergeCells count="44">
    <mergeCell ref="A1:A2"/>
    <mergeCell ref="B1:H1"/>
    <mergeCell ref="B2:H2"/>
    <mergeCell ref="B3:H3"/>
    <mergeCell ref="A4:H4"/>
    <mergeCell ref="A5:B5"/>
    <mergeCell ref="C5:H5"/>
    <mergeCell ref="A6:B6"/>
    <mergeCell ref="C6:H6"/>
    <mergeCell ref="A7:B7"/>
    <mergeCell ref="C7:H7"/>
    <mergeCell ref="A8:B8"/>
    <mergeCell ref="C8:H8"/>
    <mergeCell ref="A9:H10"/>
    <mergeCell ref="A12:A18"/>
    <mergeCell ref="A19:A24"/>
    <mergeCell ref="A25:A29"/>
    <mergeCell ref="A30:A34"/>
    <mergeCell ref="A35:A38"/>
    <mergeCell ref="A40:D40"/>
    <mergeCell ref="E40:G40"/>
    <mergeCell ref="A41:D41"/>
    <mergeCell ref="E41:G41"/>
    <mergeCell ref="A42:D42"/>
    <mergeCell ref="E42:G42"/>
    <mergeCell ref="A43:D43"/>
    <mergeCell ref="E43:G43"/>
    <mergeCell ref="A44:D44"/>
    <mergeCell ref="A45:C46"/>
    <mergeCell ref="D45:H46"/>
    <mergeCell ref="A47:G48"/>
    <mergeCell ref="A49:C50"/>
    <mergeCell ref="D49:H50"/>
    <mergeCell ref="A52:H52"/>
    <mergeCell ref="A53:H53"/>
    <mergeCell ref="A54:H54"/>
    <mergeCell ref="A55:H55"/>
    <mergeCell ref="A62:H62"/>
    <mergeCell ref="A56:H56"/>
    <mergeCell ref="A57:H57"/>
    <mergeCell ref="A58:H58"/>
    <mergeCell ref="A59:H59"/>
    <mergeCell ref="A60:H60"/>
    <mergeCell ref="A61:H6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58"/>
  <sheetViews>
    <sheetView zoomScalePageLayoutView="0" workbookViewId="0" topLeftCell="A19">
      <selection activeCell="F37" sqref="F37"/>
    </sheetView>
  </sheetViews>
  <sheetFormatPr defaultColWidth="11.421875" defaultRowHeight="12.75"/>
  <cols>
    <col min="1" max="1" width="29.57421875" style="0" customWidth="1"/>
    <col min="2" max="2" width="17.421875" style="0" customWidth="1"/>
    <col min="3" max="3" width="17.28125" style="0" customWidth="1"/>
    <col min="4" max="4" width="15.57421875" style="0" customWidth="1"/>
    <col min="5" max="5" width="15.8515625" style="0" customWidth="1"/>
    <col min="6" max="6" width="13.57421875" style="0" customWidth="1"/>
    <col min="7" max="7" width="13.8515625" style="180" customWidth="1"/>
    <col min="8" max="8" width="14.421875" style="0" customWidth="1"/>
  </cols>
  <sheetData>
    <row r="1" spans="1:8" ht="60" customHeight="1" thickBot="1">
      <c r="A1" s="273"/>
      <c r="B1" s="209" t="s">
        <v>38</v>
      </c>
      <c r="C1" s="210"/>
      <c r="D1" s="210"/>
      <c r="E1" s="210"/>
      <c r="F1" s="210"/>
      <c r="G1" s="210"/>
      <c r="H1" s="211"/>
    </row>
    <row r="2" spans="1:8" ht="28.5" customHeight="1" thickBot="1">
      <c r="A2" s="370"/>
      <c r="B2" s="236" t="s">
        <v>155</v>
      </c>
      <c r="C2" s="237"/>
      <c r="D2" s="237"/>
      <c r="E2" s="237"/>
      <c r="F2" s="237"/>
      <c r="G2" s="237"/>
      <c r="H2" s="238"/>
    </row>
    <row r="3" spans="1:8" ht="15" thickBot="1">
      <c r="A3" s="161" t="s">
        <v>12</v>
      </c>
      <c r="B3" s="248" t="s">
        <v>4</v>
      </c>
      <c r="C3" s="249"/>
      <c r="D3" s="249"/>
      <c r="E3" s="249"/>
      <c r="F3" s="249"/>
      <c r="G3" s="249"/>
      <c r="H3" s="250"/>
    </row>
    <row r="4" spans="1:8" ht="15" thickBot="1">
      <c r="A4" s="240"/>
      <c r="B4" s="379"/>
      <c r="C4" s="379"/>
      <c r="D4" s="379"/>
      <c r="E4" s="379"/>
      <c r="F4" s="379"/>
      <c r="G4" s="379"/>
      <c r="H4" s="241"/>
    </row>
    <row r="5" spans="1:9" ht="14.25">
      <c r="A5" s="246" t="s">
        <v>2</v>
      </c>
      <c r="B5" s="247"/>
      <c r="C5" s="246" t="s">
        <v>7</v>
      </c>
      <c r="D5" s="261"/>
      <c r="E5" s="261"/>
      <c r="F5" s="261"/>
      <c r="G5" s="261"/>
      <c r="H5" s="262"/>
      <c r="I5" s="106"/>
    </row>
    <row r="6" spans="1:9" ht="14.25">
      <c r="A6" s="207" t="s">
        <v>8</v>
      </c>
      <c r="B6" s="208"/>
      <c r="C6" s="227" t="s">
        <v>9</v>
      </c>
      <c r="D6" s="228"/>
      <c r="E6" s="228"/>
      <c r="F6" s="228"/>
      <c r="G6" s="228"/>
      <c r="H6" s="229"/>
      <c r="I6" s="106"/>
    </row>
    <row r="7" spans="1:9" ht="14.25">
      <c r="A7" s="207" t="s">
        <v>1</v>
      </c>
      <c r="B7" s="208"/>
      <c r="C7" s="227" t="s">
        <v>10</v>
      </c>
      <c r="D7" s="228"/>
      <c r="E7" s="228"/>
      <c r="F7" s="228"/>
      <c r="G7" s="228"/>
      <c r="H7" s="229"/>
      <c r="I7" s="106"/>
    </row>
    <row r="8" spans="1:9" ht="15" thickBot="1">
      <c r="A8" s="259" t="s">
        <v>6</v>
      </c>
      <c r="B8" s="260"/>
      <c r="C8" s="263" t="s">
        <v>156</v>
      </c>
      <c r="D8" s="264"/>
      <c r="E8" s="264"/>
      <c r="F8" s="264"/>
      <c r="G8" s="264"/>
      <c r="H8" s="265"/>
      <c r="I8" s="106"/>
    </row>
    <row r="9" spans="1:8" ht="15" thickBot="1">
      <c r="A9" s="375"/>
      <c r="B9" s="376"/>
      <c r="C9" s="376"/>
      <c r="D9" s="376"/>
      <c r="E9" s="376"/>
      <c r="F9" s="376"/>
      <c r="G9" s="376"/>
      <c r="H9" s="377"/>
    </row>
    <row r="10" spans="1:11" ht="114.75" thickBot="1">
      <c r="A10" s="162" t="s">
        <v>119</v>
      </c>
      <c r="B10" s="162" t="s">
        <v>157</v>
      </c>
      <c r="C10" s="162" t="s">
        <v>121</v>
      </c>
      <c r="D10" s="162" t="s">
        <v>158</v>
      </c>
      <c r="E10" s="162" t="s">
        <v>123</v>
      </c>
      <c r="F10" s="162" t="s">
        <v>124</v>
      </c>
      <c r="G10" s="163" t="s">
        <v>159</v>
      </c>
      <c r="H10" s="163" t="s">
        <v>160</v>
      </c>
      <c r="I10" s="164"/>
      <c r="J10" s="164"/>
      <c r="K10" s="164"/>
    </row>
    <row r="11" spans="1:8" ht="15" thickBot="1">
      <c r="A11" s="378" t="s">
        <v>161</v>
      </c>
      <c r="B11" s="165">
        <v>0</v>
      </c>
      <c r="C11" s="166">
        <v>0</v>
      </c>
      <c r="D11" s="167">
        <v>0</v>
      </c>
      <c r="E11" s="167">
        <v>0</v>
      </c>
      <c r="F11" s="168">
        <v>0</v>
      </c>
      <c r="G11" s="167">
        <v>0</v>
      </c>
      <c r="H11" s="169">
        <v>0</v>
      </c>
    </row>
    <row r="12" spans="1:8" ht="15" thickBot="1">
      <c r="A12" s="378"/>
      <c r="B12" s="165">
        <v>0</v>
      </c>
      <c r="C12" s="170">
        <v>0</v>
      </c>
      <c r="D12" s="167">
        <v>0</v>
      </c>
      <c r="E12" s="167">
        <v>0</v>
      </c>
      <c r="F12" s="168">
        <v>0</v>
      </c>
      <c r="G12" s="167">
        <v>0</v>
      </c>
      <c r="H12" s="169">
        <v>0</v>
      </c>
    </row>
    <row r="13" spans="1:8" ht="15" thickBot="1">
      <c r="A13" s="378"/>
      <c r="B13" s="165">
        <v>0</v>
      </c>
      <c r="C13" s="170">
        <v>0</v>
      </c>
      <c r="D13" s="167">
        <v>0</v>
      </c>
      <c r="E13" s="167">
        <v>0</v>
      </c>
      <c r="F13" s="168">
        <v>0</v>
      </c>
      <c r="G13" s="167">
        <v>0</v>
      </c>
      <c r="H13" s="169">
        <v>0</v>
      </c>
    </row>
    <row r="14" spans="1:8" ht="15" thickBot="1">
      <c r="A14" s="378"/>
      <c r="B14" s="165">
        <v>0</v>
      </c>
      <c r="C14" s="171">
        <v>0</v>
      </c>
      <c r="D14" s="167">
        <v>0</v>
      </c>
      <c r="E14" s="167">
        <v>0</v>
      </c>
      <c r="F14" s="168">
        <v>0</v>
      </c>
      <c r="G14" s="167">
        <v>0</v>
      </c>
      <c r="H14" s="169">
        <v>0</v>
      </c>
    </row>
    <row r="15" spans="1:8" ht="15" thickBot="1">
      <c r="A15" s="378"/>
      <c r="B15" s="165">
        <v>0</v>
      </c>
      <c r="C15" s="167">
        <v>0</v>
      </c>
      <c r="D15" s="167">
        <v>0</v>
      </c>
      <c r="E15" s="167">
        <v>0</v>
      </c>
      <c r="F15" s="168">
        <v>0</v>
      </c>
      <c r="G15" s="167">
        <v>0</v>
      </c>
      <c r="H15" s="169">
        <v>0</v>
      </c>
    </row>
    <row r="16" spans="1:8" ht="15" thickBot="1">
      <c r="A16" s="378"/>
      <c r="B16" s="165">
        <v>0</v>
      </c>
      <c r="C16" s="167">
        <v>0</v>
      </c>
      <c r="D16" s="167">
        <v>0</v>
      </c>
      <c r="E16" s="167">
        <v>0</v>
      </c>
      <c r="F16" s="168">
        <v>0</v>
      </c>
      <c r="G16" s="167">
        <v>0</v>
      </c>
      <c r="H16" s="169">
        <v>0</v>
      </c>
    </row>
    <row r="17" spans="1:8" ht="15" thickBot="1">
      <c r="A17" s="378"/>
      <c r="B17" s="165">
        <v>0</v>
      </c>
      <c r="C17" s="167">
        <v>0</v>
      </c>
      <c r="D17" s="167">
        <v>0</v>
      </c>
      <c r="E17" s="167">
        <v>0</v>
      </c>
      <c r="F17" s="168">
        <v>0</v>
      </c>
      <c r="G17" s="167">
        <v>0</v>
      </c>
      <c r="H17" s="169">
        <v>0</v>
      </c>
    </row>
    <row r="18" spans="1:8" ht="15" thickBot="1">
      <c r="A18" s="378"/>
      <c r="B18" s="165">
        <v>0</v>
      </c>
      <c r="C18" s="167">
        <v>0</v>
      </c>
      <c r="D18" s="167">
        <v>0</v>
      </c>
      <c r="E18" s="167">
        <v>0</v>
      </c>
      <c r="F18" s="168">
        <v>0</v>
      </c>
      <c r="G18" s="167">
        <v>0</v>
      </c>
      <c r="H18" s="169">
        <v>0</v>
      </c>
    </row>
    <row r="19" spans="1:8" ht="15" thickBot="1">
      <c r="A19" s="378"/>
      <c r="B19" s="165">
        <v>0</v>
      </c>
      <c r="C19" s="167">
        <v>0</v>
      </c>
      <c r="D19" s="167">
        <v>0</v>
      </c>
      <c r="E19" s="167">
        <v>0</v>
      </c>
      <c r="F19" s="168">
        <v>0</v>
      </c>
      <c r="G19" s="167">
        <v>0</v>
      </c>
      <c r="H19" s="169">
        <v>0</v>
      </c>
    </row>
    <row r="20" spans="1:8" ht="15" thickBot="1">
      <c r="A20" s="378"/>
      <c r="B20" s="165">
        <v>0</v>
      </c>
      <c r="C20" s="167">
        <v>0</v>
      </c>
      <c r="D20" s="167">
        <v>0</v>
      </c>
      <c r="E20" s="167">
        <v>0</v>
      </c>
      <c r="F20" s="168">
        <v>0</v>
      </c>
      <c r="G20" s="167">
        <v>0</v>
      </c>
      <c r="H20" s="169">
        <v>0</v>
      </c>
    </row>
    <row r="21" spans="1:8" ht="15" thickBot="1">
      <c r="A21" s="378" t="s">
        <v>162</v>
      </c>
      <c r="B21" s="165">
        <v>0</v>
      </c>
      <c r="C21" s="167">
        <v>0</v>
      </c>
      <c r="D21" s="167">
        <v>0</v>
      </c>
      <c r="E21" s="167">
        <v>0</v>
      </c>
      <c r="F21" s="168">
        <v>0</v>
      </c>
      <c r="G21" s="167">
        <v>0</v>
      </c>
      <c r="H21" s="169">
        <v>0</v>
      </c>
    </row>
    <row r="22" spans="1:10" ht="15" thickBot="1">
      <c r="A22" s="378"/>
      <c r="B22" s="165">
        <v>0</v>
      </c>
      <c r="C22" s="167">
        <v>0</v>
      </c>
      <c r="D22" s="167">
        <v>0</v>
      </c>
      <c r="E22" s="167">
        <v>0</v>
      </c>
      <c r="F22" s="168">
        <v>0</v>
      </c>
      <c r="G22" s="167">
        <v>0</v>
      </c>
      <c r="H22" s="169">
        <v>0</v>
      </c>
      <c r="J22" t="s">
        <v>29</v>
      </c>
    </row>
    <row r="23" spans="1:8" ht="15" thickBot="1">
      <c r="A23" s="378"/>
      <c r="B23" s="165">
        <v>0</v>
      </c>
      <c r="C23" s="167">
        <v>0</v>
      </c>
      <c r="D23" s="167">
        <v>0</v>
      </c>
      <c r="E23" s="167">
        <v>0</v>
      </c>
      <c r="F23" s="168">
        <v>0</v>
      </c>
      <c r="G23" s="167">
        <v>0</v>
      </c>
      <c r="H23" s="169">
        <v>0</v>
      </c>
    </row>
    <row r="24" spans="1:8" ht="15" thickBot="1">
      <c r="A24" s="378"/>
      <c r="B24" s="165">
        <v>0</v>
      </c>
      <c r="C24" s="167">
        <v>0</v>
      </c>
      <c r="D24" s="167">
        <v>0</v>
      </c>
      <c r="E24" s="167">
        <v>0</v>
      </c>
      <c r="F24" s="168">
        <v>0</v>
      </c>
      <c r="G24" s="167">
        <v>0</v>
      </c>
      <c r="H24" s="169">
        <v>0</v>
      </c>
    </row>
    <row r="25" spans="1:8" ht="15" thickBot="1">
      <c r="A25" s="378"/>
      <c r="B25" s="165">
        <v>0</v>
      </c>
      <c r="C25" s="167">
        <v>0</v>
      </c>
      <c r="D25" s="167">
        <v>0</v>
      </c>
      <c r="E25" s="167">
        <v>0</v>
      </c>
      <c r="F25" s="168">
        <v>0</v>
      </c>
      <c r="G25" s="167">
        <v>0</v>
      </c>
      <c r="H25" s="169">
        <v>0</v>
      </c>
    </row>
    <row r="26" spans="1:8" ht="15" thickBot="1">
      <c r="A26" s="378" t="s">
        <v>163</v>
      </c>
      <c r="B26" s="165">
        <v>0</v>
      </c>
      <c r="C26" s="167">
        <v>0</v>
      </c>
      <c r="D26" s="167">
        <v>0</v>
      </c>
      <c r="E26" s="167">
        <v>0</v>
      </c>
      <c r="F26" s="168">
        <v>0</v>
      </c>
      <c r="G26" s="167">
        <v>0</v>
      </c>
      <c r="H26" s="169">
        <v>0</v>
      </c>
    </row>
    <row r="27" spans="1:8" ht="15" thickBot="1">
      <c r="A27" s="378"/>
      <c r="B27" s="165">
        <v>0</v>
      </c>
      <c r="C27" s="167">
        <v>0</v>
      </c>
      <c r="D27" s="167">
        <v>0</v>
      </c>
      <c r="E27" s="167">
        <v>0</v>
      </c>
      <c r="F27" s="168">
        <v>0</v>
      </c>
      <c r="G27" s="167">
        <v>0</v>
      </c>
      <c r="H27" s="169">
        <v>0</v>
      </c>
    </row>
    <row r="28" spans="1:8" ht="15" thickBot="1">
      <c r="A28" s="378"/>
      <c r="B28" s="165">
        <v>0</v>
      </c>
      <c r="C28" s="167">
        <v>0</v>
      </c>
      <c r="D28" s="167">
        <v>0</v>
      </c>
      <c r="E28" s="167">
        <v>0</v>
      </c>
      <c r="F28" s="168">
        <v>0</v>
      </c>
      <c r="G28" s="167">
        <v>0</v>
      </c>
      <c r="H28" s="169">
        <v>0</v>
      </c>
    </row>
    <row r="29" spans="1:8" ht="15" thickBot="1">
      <c r="A29" s="378"/>
      <c r="B29" s="165">
        <v>0</v>
      </c>
      <c r="C29" s="167">
        <v>0</v>
      </c>
      <c r="D29" s="167">
        <v>0</v>
      </c>
      <c r="E29" s="167">
        <v>0</v>
      </c>
      <c r="F29" s="168">
        <v>0</v>
      </c>
      <c r="G29" s="167">
        <v>0</v>
      </c>
      <c r="H29" s="169">
        <v>0</v>
      </c>
    </row>
    <row r="30" spans="1:8" ht="15" thickBot="1">
      <c r="A30" s="378" t="s">
        <v>164</v>
      </c>
      <c r="B30" s="165">
        <v>0</v>
      </c>
      <c r="C30" s="167">
        <v>0</v>
      </c>
      <c r="D30" s="167">
        <v>0</v>
      </c>
      <c r="E30" s="167">
        <v>0</v>
      </c>
      <c r="F30" s="168">
        <v>0</v>
      </c>
      <c r="G30" s="167">
        <v>0</v>
      </c>
      <c r="H30" s="169">
        <v>0</v>
      </c>
    </row>
    <row r="31" spans="1:8" ht="15" thickBot="1">
      <c r="A31" s="378"/>
      <c r="B31" s="165">
        <v>0</v>
      </c>
      <c r="C31" s="167">
        <v>0</v>
      </c>
      <c r="D31" s="167">
        <v>0</v>
      </c>
      <c r="E31" s="167">
        <v>0</v>
      </c>
      <c r="F31" s="168">
        <v>0</v>
      </c>
      <c r="G31" s="167">
        <v>0</v>
      </c>
      <c r="H31" s="169">
        <v>0</v>
      </c>
    </row>
    <row r="32" spans="1:8" ht="15" thickBot="1">
      <c r="A32" s="378"/>
      <c r="B32" s="165">
        <v>0</v>
      </c>
      <c r="C32" s="167">
        <v>0</v>
      </c>
      <c r="D32" s="167">
        <v>0</v>
      </c>
      <c r="E32" s="167">
        <v>0</v>
      </c>
      <c r="F32" s="168">
        <v>0</v>
      </c>
      <c r="G32" s="167">
        <v>0</v>
      </c>
      <c r="H32" s="169">
        <v>0</v>
      </c>
    </row>
    <row r="33" spans="1:11" ht="15" thickBot="1">
      <c r="A33" s="378" t="s">
        <v>165</v>
      </c>
      <c r="B33" s="165">
        <v>0</v>
      </c>
      <c r="C33" s="167">
        <v>0</v>
      </c>
      <c r="D33" s="167">
        <v>0</v>
      </c>
      <c r="E33" s="167">
        <v>0</v>
      </c>
      <c r="F33" s="168">
        <v>0</v>
      </c>
      <c r="G33" s="167">
        <v>0</v>
      </c>
      <c r="H33" s="169">
        <v>0</v>
      </c>
      <c r="K33" s="9"/>
    </row>
    <row r="34" spans="1:8" ht="15" thickBot="1">
      <c r="A34" s="378"/>
      <c r="B34" s="165">
        <v>0</v>
      </c>
      <c r="C34" s="167">
        <v>0</v>
      </c>
      <c r="D34" s="167">
        <v>0</v>
      </c>
      <c r="E34" s="167">
        <v>0</v>
      </c>
      <c r="F34" s="168">
        <v>0</v>
      </c>
      <c r="G34" s="167">
        <v>0</v>
      </c>
      <c r="H34" s="169">
        <v>0</v>
      </c>
    </row>
    <row r="35" spans="1:8" ht="15" thickBot="1">
      <c r="A35" s="378"/>
      <c r="B35" s="165">
        <v>0</v>
      </c>
      <c r="C35" s="167">
        <v>0</v>
      </c>
      <c r="D35" s="167">
        <v>0</v>
      </c>
      <c r="E35" s="167">
        <v>0</v>
      </c>
      <c r="F35" s="168">
        <v>0</v>
      </c>
      <c r="G35" s="167">
        <v>0</v>
      </c>
      <c r="H35" s="169">
        <v>0</v>
      </c>
    </row>
    <row r="36" spans="1:8" ht="15" thickBot="1">
      <c r="A36" s="161" t="s">
        <v>139</v>
      </c>
      <c r="B36" s="172">
        <f>SUM(B11:B19)</f>
        <v>0</v>
      </c>
      <c r="C36" s="172">
        <f>SUM(C11:C35)</f>
        <v>0</v>
      </c>
      <c r="D36" s="172">
        <f>SUM(D11:D35)</f>
        <v>0</v>
      </c>
      <c r="E36" s="172">
        <f>SUM(E11:E35)</f>
        <v>0</v>
      </c>
      <c r="F36" s="173">
        <v>0</v>
      </c>
      <c r="G36" s="172">
        <f>SUM(G11:G35)</f>
        <v>0</v>
      </c>
      <c r="H36" s="169">
        <v>0</v>
      </c>
    </row>
    <row r="37" spans="1:8" ht="14.25">
      <c r="A37" s="42"/>
      <c r="B37" s="43"/>
      <c r="C37" s="43"/>
      <c r="D37" s="43"/>
      <c r="E37" s="43"/>
      <c r="F37" s="43"/>
      <c r="G37" s="174"/>
      <c r="H37" s="175"/>
    </row>
    <row r="38" spans="1:8" ht="14.25">
      <c r="A38" s="42"/>
      <c r="B38" s="43"/>
      <c r="C38" s="43"/>
      <c r="D38" s="43"/>
      <c r="E38" s="43"/>
      <c r="F38" s="43"/>
      <c r="G38" s="174"/>
      <c r="H38" s="176"/>
    </row>
    <row r="39" spans="1:8" ht="12.75">
      <c r="A39" s="266" t="s">
        <v>0</v>
      </c>
      <c r="B39" s="267"/>
      <c r="C39" s="267"/>
      <c r="D39" s="267" t="s">
        <v>143</v>
      </c>
      <c r="E39" s="267"/>
      <c r="F39" s="267"/>
      <c r="G39" s="267"/>
      <c r="H39" s="268"/>
    </row>
    <row r="40" spans="1:8" ht="12.75">
      <c r="A40" s="266"/>
      <c r="B40" s="267"/>
      <c r="C40" s="267"/>
      <c r="D40" s="267"/>
      <c r="E40" s="267"/>
      <c r="F40" s="267"/>
      <c r="G40" s="267"/>
      <c r="H40" s="268"/>
    </row>
    <row r="41" spans="1:8" ht="14.25">
      <c r="A41" s="266"/>
      <c r="B41" s="267"/>
      <c r="C41" s="267"/>
      <c r="D41" s="267"/>
      <c r="E41" s="267"/>
      <c r="F41" s="267"/>
      <c r="G41" s="267"/>
      <c r="H41" s="159"/>
    </row>
    <row r="42" spans="1:8" ht="14.25">
      <c r="A42" s="266"/>
      <c r="B42" s="267"/>
      <c r="C42" s="267"/>
      <c r="D42" s="267"/>
      <c r="E42" s="267"/>
      <c r="F42" s="267"/>
      <c r="G42" s="267"/>
      <c r="H42" s="159"/>
    </row>
    <row r="43" spans="1:8" ht="14.25">
      <c r="A43" s="4"/>
      <c r="B43" s="5"/>
      <c r="C43" s="5"/>
      <c r="D43" s="5"/>
      <c r="E43" s="5"/>
      <c r="F43" s="5"/>
      <c r="G43" s="177"/>
      <c r="H43" s="159"/>
    </row>
    <row r="44" spans="1:8" ht="12.75">
      <c r="A44" s="266" t="s">
        <v>1</v>
      </c>
      <c r="B44" s="267"/>
      <c r="C44" s="267"/>
      <c r="D44" s="267"/>
      <c r="E44" s="267"/>
      <c r="F44" s="267"/>
      <c r="G44" s="267"/>
      <c r="H44" s="268"/>
    </row>
    <row r="45" spans="1:8" ht="12.75" customHeight="1" thickBot="1">
      <c r="A45" s="230"/>
      <c r="B45" s="231"/>
      <c r="C45" s="231"/>
      <c r="D45" s="231"/>
      <c r="E45" s="231"/>
      <c r="F45" s="231"/>
      <c r="G45" s="231"/>
      <c r="H45" s="232"/>
    </row>
    <row r="46" spans="1:8" ht="14.25">
      <c r="A46" s="178"/>
      <c r="B46" s="178"/>
      <c r="C46" s="178"/>
      <c r="D46" s="178"/>
      <c r="E46" s="178"/>
      <c r="F46" s="178"/>
      <c r="G46" s="179"/>
      <c r="H46" s="178"/>
    </row>
    <row r="47" spans="1:8" ht="14.25">
      <c r="A47" s="178"/>
      <c r="B47" s="178"/>
      <c r="C47" s="178"/>
      <c r="D47" s="178"/>
      <c r="E47" s="178"/>
      <c r="F47" s="178"/>
      <c r="G47" s="179"/>
      <c r="H47" s="178"/>
    </row>
    <row r="48" spans="1:8" ht="14.25">
      <c r="A48" s="374" t="s">
        <v>166</v>
      </c>
      <c r="B48" s="374"/>
      <c r="C48" s="374"/>
      <c r="D48" s="374"/>
      <c r="E48" s="374"/>
      <c r="F48" s="374"/>
      <c r="G48" s="374"/>
      <c r="H48" s="374"/>
    </row>
    <row r="49" spans="1:8" ht="14.25">
      <c r="A49" s="374" t="s">
        <v>167</v>
      </c>
      <c r="B49" s="374"/>
      <c r="C49" s="374"/>
      <c r="D49" s="374"/>
      <c r="E49" s="374"/>
      <c r="F49" s="374"/>
      <c r="G49" s="374"/>
      <c r="H49" s="374"/>
    </row>
    <row r="50" spans="1:8" ht="14.25">
      <c r="A50" s="374" t="s">
        <v>168</v>
      </c>
      <c r="B50" s="374"/>
      <c r="C50" s="374"/>
      <c r="D50" s="374"/>
      <c r="E50" s="374"/>
      <c r="F50" s="374"/>
      <c r="G50" s="374"/>
      <c r="H50" s="374"/>
    </row>
    <row r="51" spans="1:8" ht="14.25">
      <c r="A51" s="374" t="s">
        <v>169</v>
      </c>
      <c r="B51" s="374"/>
      <c r="C51" s="374"/>
      <c r="D51" s="374"/>
      <c r="E51" s="374"/>
      <c r="F51" s="374"/>
      <c r="G51" s="374"/>
      <c r="H51" s="374"/>
    </row>
    <row r="52" spans="1:8" ht="14.25">
      <c r="A52" s="374" t="s">
        <v>170</v>
      </c>
      <c r="B52" s="374"/>
      <c r="C52" s="374"/>
      <c r="D52" s="374"/>
      <c r="E52" s="374"/>
      <c r="F52" s="374"/>
      <c r="G52" s="374"/>
      <c r="H52" s="374"/>
    </row>
    <row r="53" spans="1:8" ht="14.25">
      <c r="A53" s="374" t="s">
        <v>171</v>
      </c>
      <c r="B53" s="374"/>
      <c r="C53" s="374"/>
      <c r="D53" s="374"/>
      <c r="E53" s="374"/>
      <c r="F53" s="374"/>
      <c r="G53" s="374"/>
      <c r="H53" s="374"/>
    </row>
    <row r="54" spans="1:8" ht="14.25">
      <c r="A54" s="178"/>
      <c r="B54" s="178"/>
      <c r="C54" s="178"/>
      <c r="D54" s="178"/>
      <c r="E54" s="178"/>
      <c r="F54" s="178"/>
      <c r="G54" s="179"/>
      <c r="H54" s="178"/>
    </row>
    <row r="55" spans="1:8" ht="14.25">
      <c r="A55" s="178"/>
      <c r="B55" s="178"/>
      <c r="C55" s="178"/>
      <c r="D55" s="178"/>
      <c r="E55" s="178"/>
      <c r="F55" s="178"/>
      <c r="G55" s="179"/>
      <c r="H55" s="178"/>
    </row>
    <row r="56" spans="1:8" ht="14.25">
      <c r="A56" s="178"/>
      <c r="B56" s="178"/>
      <c r="C56" s="178"/>
      <c r="D56" s="178"/>
      <c r="E56" s="178"/>
      <c r="F56" s="178"/>
      <c r="G56" s="179"/>
      <c r="H56" s="178"/>
    </row>
    <row r="57" spans="1:8" ht="14.25">
      <c r="A57" s="178"/>
      <c r="B57" s="178"/>
      <c r="C57" s="178"/>
      <c r="D57" s="178"/>
      <c r="E57" s="178"/>
      <c r="F57" s="178"/>
      <c r="G57" s="179"/>
      <c r="H57" s="178"/>
    </row>
    <row r="58" spans="1:8" ht="14.25">
      <c r="A58" s="178"/>
      <c r="B58" s="178"/>
      <c r="C58" s="178"/>
      <c r="D58" s="178"/>
      <c r="E58" s="178"/>
      <c r="F58" s="178"/>
      <c r="G58" s="179"/>
      <c r="H58" s="178"/>
    </row>
  </sheetData>
  <sheetProtection/>
  <mergeCells count="30">
    <mergeCell ref="A1:A2"/>
    <mergeCell ref="B1:H1"/>
    <mergeCell ref="B2:H2"/>
    <mergeCell ref="B3:H3"/>
    <mergeCell ref="A4:H4"/>
    <mergeCell ref="A5:B5"/>
    <mergeCell ref="C5:H5"/>
    <mergeCell ref="A6:B6"/>
    <mergeCell ref="C6:H6"/>
    <mergeCell ref="A7:B7"/>
    <mergeCell ref="C7:H7"/>
    <mergeCell ref="A8:B8"/>
    <mergeCell ref="C8:H8"/>
    <mergeCell ref="A48:H48"/>
    <mergeCell ref="A9:H9"/>
    <mergeCell ref="A11:A20"/>
    <mergeCell ref="A21:A25"/>
    <mergeCell ref="A26:A29"/>
    <mergeCell ref="A30:A32"/>
    <mergeCell ref="A33:A35"/>
    <mergeCell ref="A49:H49"/>
    <mergeCell ref="A50:H50"/>
    <mergeCell ref="A51:H51"/>
    <mergeCell ref="A52:H52"/>
    <mergeCell ref="A53:H53"/>
    <mergeCell ref="A39:C40"/>
    <mergeCell ref="D39:H40"/>
    <mergeCell ref="A41:G42"/>
    <mergeCell ref="A44:C45"/>
    <mergeCell ref="D44:H4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N26"/>
  <sheetViews>
    <sheetView zoomScalePageLayoutView="0" workbookViewId="0" topLeftCell="A1">
      <selection activeCell="A25" sqref="A25:F26"/>
    </sheetView>
  </sheetViews>
  <sheetFormatPr defaultColWidth="11.421875" defaultRowHeight="12.75"/>
  <cols>
    <col min="1" max="1" width="24.421875" style="0" customWidth="1"/>
    <col min="2" max="2" width="41.8515625" style="0" bestFit="1" customWidth="1"/>
    <col min="3" max="3" width="13.28125" style="0" customWidth="1"/>
    <col min="4" max="4" width="15.140625" style="0" customWidth="1"/>
    <col min="5" max="5" width="10.7109375" style="0" customWidth="1"/>
    <col min="6" max="6" width="11.57421875" style="0" customWidth="1"/>
  </cols>
  <sheetData>
    <row r="1" spans="1:12" ht="40.5" customHeight="1" thickBot="1">
      <c r="A1" s="273"/>
      <c r="B1" s="209" t="s">
        <v>38</v>
      </c>
      <c r="C1" s="210"/>
      <c r="D1" s="210"/>
      <c r="E1" s="210"/>
      <c r="F1" s="211"/>
      <c r="G1" s="9"/>
      <c r="H1" s="9"/>
      <c r="I1" s="9"/>
      <c r="J1" s="9"/>
      <c r="K1" s="9"/>
      <c r="L1" s="9"/>
    </row>
    <row r="2" spans="1:14" ht="40.5" customHeight="1" thickBot="1">
      <c r="A2" s="274"/>
      <c r="B2" s="382" t="s">
        <v>172</v>
      </c>
      <c r="C2" s="383"/>
      <c r="D2" s="383"/>
      <c r="E2" s="383"/>
      <c r="F2" s="384"/>
      <c r="G2" s="181"/>
      <c r="H2" s="181"/>
      <c r="I2" s="9"/>
      <c r="J2" s="9"/>
      <c r="K2" s="9"/>
      <c r="L2" s="9"/>
      <c r="M2" s="9"/>
      <c r="N2" s="9"/>
    </row>
    <row r="3" spans="1:14" ht="14.25" customHeight="1" thickBot="1">
      <c r="A3" s="182" t="s">
        <v>40</v>
      </c>
      <c r="B3" s="385" t="s">
        <v>173</v>
      </c>
      <c r="C3" s="385"/>
      <c r="D3" s="385"/>
      <c r="E3" s="385"/>
      <c r="F3" s="386"/>
      <c r="I3" s="9"/>
      <c r="J3" s="9"/>
      <c r="K3" s="9"/>
      <c r="L3" s="9"/>
      <c r="M3" s="9"/>
      <c r="N3" s="9"/>
    </row>
    <row r="4" spans="1:14" ht="12.75" customHeight="1">
      <c r="A4" s="183" t="s">
        <v>23</v>
      </c>
      <c r="B4" s="184" t="s">
        <v>174</v>
      </c>
      <c r="C4" s="387" t="s">
        <v>175</v>
      </c>
      <c r="D4" s="387" t="s">
        <v>176</v>
      </c>
      <c r="E4" s="389" t="s">
        <v>177</v>
      </c>
      <c r="F4" s="389" t="s">
        <v>178</v>
      </c>
      <c r="I4" s="9"/>
      <c r="J4" s="9"/>
      <c r="K4" s="9"/>
      <c r="L4" s="9"/>
      <c r="M4" s="17"/>
      <c r="N4" s="17"/>
    </row>
    <row r="5" spans="1:14" ht="42.75" customHeight="1">
      <c r="A5" s="185"/>
      <c r="B5" s="186"/>
      <c r="C5" s="388"/>
      <c r="D5" s="388"/>
      <c r="E5" s="390"/>
      <c r="F5" s="390"/>
      <c r="I5" s="9"/>
      <c r="J5" s="9"/>
      <c r="K5" s="9"/>
      <c r="L5" s="9"/>
      <c r="M5" s="9"/>
      <c r="N5" s="9"/>
    </row>
    <row r="6" spans="1:14" ht="12.75">
      <c r="A6" s="187">
        <v>1</v>
      </c>
      <c r="B6" s="188" t="s">
        <v>179</v>
      </c>
      <c r="C6" s="189">
        <v>5300850</v>
      </c>
      <c r="D6" s="189">
        <v>5896820</v>
      </c>
      <c r="E6" s="189">
        <f>C6-D6</f>
        <v>-595970</v>
      </c>
      <c r="F6" s="190">
        <f>(C6/D6)-1</f>
        <v>-0.1010663374496763</v>
      </c>
      <c r="I6" s="9"/>
      <c r="J6" s="9"/>
      <c r="K6" s="9"/>
      <c r="L6" s="9"/>
      <c r="M6" s="9"/>
      <c r="N6" s="9"/>
    </row>
    <row r="7" spans="1:14" ht="12.75">
      <c r="A7" s="191"/>
      <c r="B7" s="192"/>
      <c r="C7" s="189"/>
      <c r="D7" s="193"/>
      <c r="E7" s="189"/>
      <c r="F7" s="190" t="s">
        <v>29</v>
      </c>
      <c r="I7" s="9"/>
      <c r="J7" s="9"/>
      <c r="K7" s="9"/>
      <c r="L7" s="9"/>
      <c r="M7" s="9"/>
      <c r="N7" s="9"/>
    </row>
    <row r="8" spans="1:14" ht="12.75">
      <c r="A8" s="187">
        <v>2</v>
      </c>
      <c r="B8" s="194" t="s">
        <v>180</v>
      </c>
      <c r="C8" s="189">
        <v>8483704.639999999</v>
      </c>
      <c r="D8" s="189">
        <v>887223.38</v>
      </c>
      <c r="E8" s="189">
        <f>C8-D8</f>
        <v>7596481.259999999</v>
      </c>
      <c r="F8" s="190">
        <f>(C8/D8)-1</f>
        <v>8.562084173210131</v>
      </c>
      <c r="I8" s="9"/>
      <c r="J8" s="9"/>
      <c r="K8" s="9"/>
      <c r="L8" s="9"/>
      <c r="M8" s="9"/>
      <c r="N8" s="9"/>
    </row>
    <row r="9" spans="1:14" ht="14.25">
      <c r="A9" s="191"/>
      <c r="B9" s="192"/>
      <c r="C9" s="193"/>
      <c r="D9" s="195"/>
      <c r="E9" s="189"/>
      <c r="F9" s="190"/>
      <c r="I9" s="9"/>
      <c r="J9" s="380"/>
      <c r="K9" s="9"/>
      <c r="L9" s="9"/>
      <c r="M9" s="9"/>
      <c r="N9" s="9"/>
    </row>
    <row r="10" spans="1:14" ht="14.25">
      <c r="A10" s="187">
        <v>3</v>
      </c>
      <c r="B10" s="188" t="s">
        <v>91</v>
      </c>
      <c r="C10" s="197">
        <f>SUM(C11:C15)</f>
        <v>0</v>
      </c>
      <c r="D10" s="197">
        <f>SUM(D11:D15)</f>
        <v>0</v>
      </c>
      <c r="E10" s="197">
        <f>SUM(E11:E15)</f>
        <v>0</v>
      </c>
      <c r="F10" s="190" t="str">
        <f aca="true" t="shared" si="0" ref="F10:F15">_xlfn.IFERROR((C10/D10)-1,"N/A")</f>
        <v>N/A</v>
      </c>
      <c r="I10" s="9"/>
      <c r="J10" s="380"/>
      <c r="K10" s="9"/>
      <c r="L10" s="9"/>
      <c r="M10" s="9"/>
      <c r="N10" s="9"/>
    </row>
    <row r="11" spans="1:14" ht="12.75">
      <c r="A11" s="198">
        <v>3.1</v>
      </c>
      <c r="B11" s="199" t="s">
        <v>181</v>
      </c>
      <c r="C11" s="200">
        <v>0</v>
      </c>
      <c r="D11" s="200">
        <v>0</v>
      </c>
      <c r="E11" s="193">
        <f>SUM(C11-D11)</f>
        <v>0</v>
      </c>
      <c r="F11" s="201" t="str">
        <f t="shared" si="0"/>
        <v>N/A</v>
      </c>
      <c r="I11" s="9"/>
      <c r="J11" s="380"/>
      <c r="K11" s="9"/>
      <c r="L11" s="9"/>
      <c r="M11" s="9"/>
      <c r="N11" s="9"/>
    </row>
    <row r="12" spans="1:14" ht="12.75">
      <c r="A12" s="198">
        <v>3.2</v>
      </c>
      <c r="B12" s="199" t="s">
        <v>182</v>
      </c>
      <c r="C12" s="200">
        <v>0</v>
      </c>
      <c r="D12" s="200">
        <v>0</v>
      </c>
      <c r="E12" s="193">
        <f>SUM(C12-D12)</f>
        <v>0</v>
      </c>
      <c r="F12" s="201" t="str">
        <f t="shared" si="0"/>
        <v>N/A</v>
      </c>
      <c r="I12" s="9"/>
      <c r="J12" s="380"/>
      <c r="K12" s="9"/>
      <c r="L12" s="9"/>
      <c r="M12" s="9"/>
      <c r="N12" s="9"/>
    </row>
    <row r="13" spans="1:14" ht="12.75">
      <c r="A13" s="198">
        <v>3.3</v>
      </c>
      <c r="B13" s="199" t="s">
        <v>183</v>
      </c>
      <c r="C13" s="200">
        <v>0</v>
      </c>
      <c r="D13" s="200">
        <v>0</v>
      </c>
      <c r="E13" s="193">
        <f>SUM(C13-D13)</f>
        <v>0</v>
      </c>
      <c r="F13" s="201" t="str">
        <f t="shared" si="0"/>
        <v>N/A</v>
      </c>
      <c r="I13" s="9"/>
      <c r="J13" s="380"/>
      <c r="K13" s="9"/>
      <c r="L13" s="9"/>
      <c r="M13" s="9"/>
      <c r="N13" s="9"/>
    </row>
    <row r="14" spans="1:14" ht="12.75" customHeight="1">
      <c r="A14" s="198">
        <v>3.4</v>
      </c>
      <c r="B14" s="199" t="s">
        <v>184</v>
      </c>
      <c r="C14" s="200">
        <v>0</v>
      </c>
      <c r="D14" s="200">
        <v>0</v>
      </c>
      <c r="E14" s="193">
        <f>SUM(C14-D14)</f>
        <v>0</v>
      </c>
      <c r="F14" s="201" t="str">
        <f t="shared" si="0"/>
        <v>N/A</v>
      </c>
      <c r="I14" s="9"/>
      <c r="J14" s="196"/>
      <c r="K14" s="9"/>
      <c r="L14" s="9"/>
      <c r="M14" s="9"/>
      <c r="N14" s="9"/>
    </row>
    <row r="15" spans="1:14" ht="12.75" customHeight="1">
      <c r="A15" s="198">
        <v>3.5</v>
      </c>
      <c r="B15" s="199" t="s">
        <v>185</v>
      </c>
      <c r="C15" s="200">
        <v>0</v>
      </c>
      <c r="D15" s="200">
        <v>0</v>
      </c>
      <c r="E15" s="193">
        <f>SUM(C15-D15)</f>
        <v>0</v>
      </c>
      <c r="F15" s="201" t="str">
        <f t="shared" si="0"/>
        <v>N/A</v>
      </c>
      <c r="I15" s="9"/>
      <c r="J15" s="196"/>
      <c r="K15" s="9"/>
      <c r="L15" s="9"/>
      <c r="M15" s="9"/>
      <c r="N15" s="9"/>
    </row>
    <row r="16" spans="1:10" ht="12.75">
      <c r="A16" s="198"/>
      <c r="B16" s="199"/>
      <c r="C16" s="200"/>
      <c r="D16" s="200"/>
      <c r="E16" s="202"/>
      <c r="F16" s="202"/>
      <c r="J16" s="380"/>
    </row>
    <row r="17" spans="1:10" ht="13.5" thickBot="1">
      <c r="A17" s="203"/>
      <c r="B17" s="204"/>
      <c r="C17" s="205" t="s">
        <v>29</v>
      </c>
      <c r="D17" s="206"/>
      <c r="E17" s="206"/>
      <c r="F17" s="206"/>
      <c r="J17" s="380"/>
    </row>
    <row r="18" spans="1:10" ht="14.25" customHeight="1">
      <c r="A18" s="251" t="s">
        <v>29</v>
      </c>
      <c r="B18" s="252"/>
      <c r="C18" s="252"/>
      <c r="D18" s="252"/>
      <c r="E18" s="252"/>
      <c r="F18" s="253"/>
      <c r="J18" s="380"/>
    </row>
    <row r="19" spans="1:10" ht="14.25" customHeight="1">
      <c r="A19" s="251"/>
      <c r="B19" s="252"/>
      <c r="C19" s="252"/>
      <c r="D19" s="252"/>
      <c r="E19" s="252"/>
      <c r="F19" s="253"/>
      <c r="J19" s="380"/>
    </row>
    <row r="20" spans="1:10" ht="12.75" customHeight="1">
      <c r="A20" s="266"/>
      <c r="B20" s="267"/>
      <c r="C20" s="381"/>
      <c r="D20" s="267"/>
      <c r="E20" s="267"/>
      <c r="F20" s="268"/>
      <c r="J20" s="380"/>
    </row>
    <row r="21" spans="1:10" ht="12.75" customHeight="1">
      <c r="A21" s="266"/>
      <c r="B21" s="267"/>
      <c r="C21" s="267"/>
      <c r="D21" s="267"/>
      <c r="E21" s="267"/>
      <c r="F21" s="268"/>
      <c r="J21" s="380"/>
    </row>
    <row r="22" spans="1:10" ht="12.75" customHeight="1">
      <c r="A22" s="266" t="s">
        <v>190</v>
      </c>
      <c r="B22" s="267"/>
      <c r="C22" s="267"/>
      <c r="D22" s="267"/>
      <c r="E22" s="267"/>
      <c r="F22" s="268"/>
      <c r="J22" s="380"/>
    </row>
    <row r="23" spans="1:10" ht="12.75" customHeight="1">
      <c r="A23" s="266"/>
      <c r="B23" s="267"/>
      <c r="C23" s="267"/>
      <c r="D23" s="267"/>
      <c r="E23" s="267"/>
      <c r="F23" s="268"/>
      <c r="J23" s="380"/>
    </row>
    <row r="24" spans="1:10" ht="12.75" customHeight="1">
      <c r="A24" s="266"/>
      <c r="B24" s="267"/>
      <c r="C24" s="267"/>
      <c r="D24" s="267"/>
      <c r="E24" s="267"/>
      <c r="F24" s="268"/>
      <c r="J24" s="380"/>
    </row>
    <row r="25" spans="1:10" ht="12.75" customHeight="1">
      <c r="A25" s="266" t="s">
        <v>1</v>
      </c>
      <c r="B25" s="267"/>
      <c r="C25" s="267"/>
      <c r="D25" s="267"/>
      <c r="E25" s="267"/>
      <c r="F25" s="268"/>
      <c r="J25" s="380"/>
    </row>
    <row r="26" spans="1:6" ht="13.5" customHeight="1" thickBot="1">
      <c r="A26" s="230"/>
      <c r="B26" s="231"/>
      <c r="C26" s="231"/>
      <c r="D26" s="231"/>
      <c r="E26" s="231"/>
      <c r="F26" s="232"/>
    </row>
  </sheetData>
  <sheetProtection/>
  <mergeCells count="16">
    <mergeCell ref="A1:A2"/>
    <mergeCell ref="B1:F1"/>
    <mergeCell ref="B2:F2"/>
    <mergeCell ref="B3:F3"/>
    <mergeCell ref="C4:C5"/>
    <mergeCell ref="D4:D5"/>
    <mergeCell ref="E4:E5"/>
    <mergeCell ref="F4:F5"/>
    <mergeCell ref="J9:J13"/>
    <mergeCell ref="J16:J19"/>
    <mergeCell ref="A18:F19"/>
    <mergeCell ref="A20:B21"/>
    <mergeCell ref="C20:F21"/>
    <mergeCell ref="J20:J25"/>
    <mergeCell ref="A22:F24"/>
    <mergeCell ref="A25:F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Contraloría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AUDITOR31</dc:creator>
  <cp:keywords/>
  <dc:description/>
  <cp:lastModifiedBy>Call Center2</cp:lastModifiedBy>
  <cp:lastPrinted>2012-04-20T19:35:10Z</cp:lastPrinted>
  <dcterms:created xsi:type="dcterms:W3CDTF">2008-02-06T16:40:32Z</dcterms:created>
  <dcterms:modified xsi:type="dcterms:W3CDTF">2019-05-16T21:03:17Z</dcterms:modified>
  <cp:category/>
  <cp:version/>
  <cp:contentType/>
  <cp:contentStatus/>
</cp:coreProperties>
</file>