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lcenter2\Desktop\2019\OCTUBRE\Revisión por la direeción\"/>
    </mc:Choice>
  </mc:AlternateContent>
  <bookViews>
    <workbookView xWindow="0" yWindow="0" windowWidth="20490" windowHeight="7755"/>
  </bookViews>
  <sheets>
    <sheet name="Hoja1" sheetId="1" r:id="rId1"/>
    <sheet name="Hoja2" sheetId="2" r:id="rId2"/>
  </sheets>
  <definedNames>
    <definedName name="_xlnm._FilterDatabase" localSheetId="0" hidden="1">Hoja1!$A$3:$AC$52</definedName>
    <definedName name="_xlnm.Print_Area" localSheetId="0">Hoja1!$A$1:$T$53</definedName>
    <definedName name="_xlnm.Print_Titles" localSheetId="0">Hoja1!$2:$3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0" i="1" l="1"/>
  <c r="T31" i="1" l="1"/>
  <c r="A19" i="1" l="1"/>
  <c r="G19" i="1"/>
  <c r="H19" i="1" s="1"/>
  <c r="L19" i="1"/>
  <c r="M19" i="1" s="1"/>
  <c r="A20" i="1"/>
  <c r="G16" i="1" l="1"/>
  <c r="H16" i="1" s="1"/>
  <c r="L16" i="1" l="1"/>
  <c r="L51" i="1" l="1"/>
  <c r="M51" i="1" s="1"/>
  <c r="L48" i="1"/>
  <c r="M48" i="1" s="1"/>
  <c r="L47" i="1"/>
  <c r="M47" i="1" s="1"/>
  <c r="L46" i="1"/>
  <c r="M46" i="1" s="1"/>
  <c r="L45" i="1"/>
  <c r="M45" i="1" s="1"/>
  <c r="L41" i="1"/>
  <c r="M41" i="1" s="1"/>
  <c r="L40" i="1"/>
  <c r="M40" i="1" s="1"/>
  <c r="L39" i="1"/>
  <c r="M39" i="1" s="1"/>
  <c r="L38" i="1"/>
  <c r="M38" i="1" s="1"/>
  <c r="L37" i="1"/>
  <c r="M37" i="1" s="1"/>
  <c r="L36" i="1"/>
  <c r="M36" i="1" s="1"/>
  <c r="L34" i="1"/>
  <c r="M34" i="1" s="1"/>
  <c r="L33" i="1"/>
  <c r="M33" i="1" s="1"/>
  <c r="L32" i="1"/>
  <c r="M32" i="1" s="1"/>
  <c r="L30" i="1"/>
  <c r="M30" i="1" s="1"/>
  <c r="L28" i="1"/>
  <c r="M28" i="1" s="1"/>
  <c r="L27" i="1"/>
  <c r="M27" i="1" s="1"/>
  <c r="L25" i="1"/>
  <c r="M25" i="1" s="1"/>
  <c r="L24" i="1"/>
  <c r="M24" i="1" s="1"/>
  <c r="L22" i="1"/>
  <c r="M22" i="1" s="1"/>
  <c r="L21" i="1"/>
  <c r="M21" i="1" s="1"/>
  <c r="L20" i="1"/>
  <c r="M20" i="1" s="1"/>
  <c r="L17" i="1"/>
  <c r="M17" i="1" s="1"/>
  <c r="L15" i="1"/>
  <c r="M15" i="1" s="1"/>
  <c r="L14" i="1"/>
  <c r="M14" i="1" s="1"/>
  <c r="L13" i="1"/>
  <c r="M13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L4" i="1"/>
  <c r="M4" i="1" s="1"/>
  <c r="M52" i="1"/>
  <c r="M50" i="1"/>
  <c r="M49" i="1"/>
  <c r="M35" i="1"/>
  <c r="M31" i="1"/>
  <c r="M29" i="1"/>
  <c r="M26" i="1"/>
  <c r="M23" i="1"/>
  <c r="M18" i="1"/>
  <c r="M12" i="1"/>
  <c r="A5" i="1"/>
  <c r="A6" i="1" s="1"/>
  <c r="A7" i="1" s="1"/>
  <c r="A8" i="1" s="1"/>
  <c r="A9" i="1" s="1"/>
  <c r="A10" i="1" s="1"/>
  <c r="A11" i="1" s="1"/>
  <c r="H52" i="1"/>
  <c r="H50" i="1"/>
  <c r="H49" i="1"/>
  <c r="H35" i="1"/>
  <c r="H31" i="1"/>
  <c r="H29" i="1"/>
  <c r="H26" i="1"/>
  <c r="H23" i="1"/>
  <c r="H18" i="1"/>
  <c r="H12" i="1"/>
  <c r="G51" i="1"/>
  <c r="H51" i="1" s="1"/>
  <c r="G48" i="1"/>
  <c r="H48" i="1" s="1"/>
  <c r="G47" i="1"/>
  <c r="H47" i="1" s="1"/>
  <c r="G46" i="1"/>
  <c r="H46" i="1" s="1"/>
  <c r="G45" i="1"/>
  <c r="H45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4" i="1"/>
  <c r="H34" i="1" s="1"/>
  <c r="G33" i="1"/>
  <c r="H33" i="1" s="1"/>
  <c r="G32" i="1"/>
  <c r="H32" i="1" s="1"/>
  <c r="G30" i="1"/>
  <c r="H30" i="1" s="1"/>
  <c r="G28" i="1"/>
  <c r="H28" i="1" s="1"/>
  <c r="G27" i="1"/>
  <c r="H27" i="1" s="1"/>
  <c r="G25" i="1"/>
  <c r="H25" i="1" s="1"/>
  <c r="G24" i="1"/>
  <c r="H24" i="1" s="1"/>
  <c r="G22" i="1"/>
  <c r="H22" i="1" s="1"/>
  <c r="G21" i="1"/>
  <c r="H21" i="1" s="1"/>
  <c r="G20" i="1"/>
  <c r="H20" i="1" s="1"/>
  <c r="G17" i="1"/>
  <c r="H17" i="1" s="1"/>
  <c r="G15" i="1"/>
  <c r="H15" i="1" s="1"/>
  <c r="G14" i="1"/>
  <c r="H14" i="1" s="1"/>
  <c r="G13" i="1"/>
  <c r="H13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G5" i="1"/>
  <c r="H5" i="1" s="1"/>
  <c r="G4" i="1"/>
  <c r="H4" i="1" s="1"/>
  <c r="A12" i="1" l="1"/>
  <c r="A13" i="1"/>
  <c r="A14" i="1" s="1"/>
  <c r="A21" i="1" l="1"/>
  <c r="A22" i="1" s="1"/>
  <c r="A23" i="1" l="1"/>
  <c r="A24" i="1"/>
  <c r="A18" i="1"/>
  <c r="A25" i="1" l="1"/>
  <c r="A26" i="1" l="1"/>
  <c r="A27" i="1"/>
  <c r="A28" i="1" l="1"/>
  <c r="A29" i="1" l="1"/>
  <c r="A30" i="1"/>
  <c r="A32" i="1" s="1"/>
  <c r="A33" i="1" s="1"/>
  <c r="A31" i="1" l="1"/>
  <c r="A34" i="1" s="1"/>
  <c r="A36" i="1" s="1"/>
  <c r="A35" i="1" l="1"/>
  <c r="A37" i="1" l="1"/>
  <c r="A38" i="1" l="1"/>
  <c r="A39" i="1" l="1"/>
  <c r="A40" i="1" s="1"/>
  <c r="A41" i="1" s="1"/>
  <c r="A42" i="1" s="1"/>
  <c r="A43" i="1" s="1"/>
  <c r="A44" i="1" s="1"/>
  <c r="A45" i="1" l="1"/>
  <c r="A46" i="1" s="1"/>
  <c r="A47" i="1" l="1"/>
  <c r="A48" i="1" l="1"/>
  <c r="A49" i="1" l="1"/>
  <c r="A50" i="1" s="1"/>
  <c r="A51" i="1"/>
  <c r="A52" i="1" s="1"/>
</calcChain>
</file>

<file path=xl/sharedStrings.xml><?xml version="1.0" encoding="utf-8"?>
<sst xmlns="http://schemas.openxmlformats.org/spreadsheetml/2006/main" count="694" uniqueCount="527">
  <si>
    <t>No.</t>
  </si>
  <si>
    <t>PROCESO</t>
  </si>
  <si>
    <t>NOMBRE DEL RIESGO</t>
  </si>
  <si>
    <t>RIESGO INHERENTE</t>
  </si>
  <si>
    <t>CONTROL</t>
  </si>
  <si>
    <t>RIESGO RESIDUAL</t>
  </si>
  <si>
    <t>OPCION DE MANEJO</t>
  </si>
  <si>
    <t>ACCIONES PREVENTIVAS</t>
  </si>
  <si>
    <t>RESPONSABLE DE LA ACCIÓN</t>
  </si>
  <si>
    <t>REGISTRO O EVIDENCIA.</t>
  </si>
  <si>
    <t>SEGUIMIENTO CONTROL INTERNO</t>
  </si>
  <si>
    <t>IMPACTO</t>
  </si>
  <si>
    <t>NIVEL</t>
  </si>
  <si>
    <t>DIRECCIONAMIENTO ESTRATEGICO</t>
  </si>
  <si>
    <t>Reducir</t>
  </si>
  <si>
    <t>Gerencia General</t>
  </si>
  <si>
    <t xml:space="preserve"> Asumir el riesgo</t>
  </si>
  <si>
    <t>Solicitar informe de avance y seguimiento al cumplimiento de las metas del plan de acción; del cual son responsables los dueños de proceso.</t>
  </si>
  <si>
    <t>ATENCION AL CLIENTE</t>
  </si>
  <si>
    <t>Reducir el riesgo</t>
  </si>
  <si>
    <t>Jefe Oficina Asesora de Prensa y Atención al Cliente.</t>
  </si>
  <si>
    <t xml:space="preserve">ATENCION AL CLIENTE </t>
  </si>
  <si>
    <t>Asumir el riesgo</t>
  </si>
  <si>
    <t>Subgerencia Administrativa y Financiera</t>
  </si>
  <si>
    <t>Evitar el riesgo</t>
  </si>
  <si>
    <t>BIENESTAR SOCIAL</t>
  </si>
  <si>
    <t>Asumir el riesgo, Reducir el riesgo</t>
  </si>
  <si>
    <t>Reducir
Asumir el riesgo</t>
  </si>
  <si>
    <t>Evitar</t>
  </si>
  <si>
    <t>Subgerente de Servicios Corporativos.</t>
  </si>
  <si>
    <t>Director Unidad de Cartera y Ahorros.</t>
  </si>
  <si>
    <t>GESTION CONTRACTUAL</t>
  </si>
  <si>
    <t>Jefe Oficina Asesora de Contratación</t>
  </si>
  <si>
    <t xml:space="preserve">GESTION DE LA INFORMACION </t>
  </si>
  <si>
    <t>DAÑO DE HARDWARE Y SOFTWARE DE LOS SERVIDORES DE APLICACIONES Y DEMAS PLATAFORMAS.</t>
  </si>
  <si>
    <t>Profesional  Universitario Subgerencia  Administrativa y Financiera.</t>
  </si>
  <si>
    <t>Ajustes políticas de seguridad, actualizaciones de dispositivos de seguridad</t>
  </si>
  <si>
    <t>GESTION RECURSO FISICO</t>
  </si>
  <si>
    <t>OPERATIVO</t>
  </si>
  <si>
    <t>Verificar las especificaciones técnicas con el personal calificado de la entidad en el momento de realizar el ingreso.</t>
  </si>
  <si>
    <t>Profesional (Almacén) - Subgerencia Administrativa y Financiera.</t>
  </si>
  <si>
    <t>TALENTO HUMANO</t>
  </si>
  <si>
    <t>Reducir          Evitar</t>
  </si>
  <si>
    <t>Generar  capacitación a los evaluadores sobre la administración y evaluación objetiva de desempeño de acuerdo a la estrategia de CNSC.</t>
  </si>
  <si>
    <t>Profesional Especializado (Talento Humano)</t>
  </si>
  <si>
    <t>Técnico de Nómina</t>
  </si>
  <si>
    <t>GESTION FINANCIERA</t>
  </si>
  <si>
    <t>Tesorería</t>
  </si>
  <si>
    <t>Reducir el riesgo, Evitar</t>
  </si>
  <si>
    <t>Se verifica el rubro y el valor, del CDP expedido, con la solicitud del mismo.</t>
  </si>
  <si>
    <t>GESTION JURIDICA</t>
  </si>
  <si>
    <t>Jefe Oficina Asesora Jurídica.</t>
  </si>
  <si>
    <t>Jefe Oficina Asesora Jurídica</t>
  </si>
  <si>
    <t xml:space="preserve">GESTION DE MEJORAMIENTO </t>
  </si>
  <si>
    <t>Reducir el riesgo
Evitar</t>
  </si>
  <si>
    <t>Comunicar todos los Informes de Auditoría a la Gerencia.
Publicar Informes en la Página Web</t>
  </si>
  <si>
    <t>Jefe Oficina de Control Interno</t>
  </si>
  <si>
    <t>CREDITOS</t>
  </si>
  <si>
    <t>CARTERA</t>
  </si>
  <si>
    <t>PORCENTAJE DE AVANCE ANUAL</t>
  </si>
  <si>
    <t>INDICADOR</t>
  </si>
  <si>
    <t>Profesional Universitario Subgerencia de servicios Corporativos.</t>
  </si>
  <si>
    <t>Auxiliar administrativo de archivo de la Subgerencia Administrativa y financiera</t>
  </si>
  <si>
    <t>Enviar circulares informativas trimestralmente a todos los funcionarios de la CSC, para generar responsabilidad y consiencia de manejo de inventarios.</t>
  </si>
  <si>
    <t>Realizar inventario general en los elementos devolutivos y de consumo.</t>
  </si>
  <si>
    <t>Ejecución de las actividades programadas en el plan de mantenimiento de la CSC.</t>
  </si>
  <si>
    <t>Cumplir con los tiempos en fechas pactadas en el cronograma de nómina de la CSC.</t>
  </si>
  <si>
    <t xml:space="preserve">Realizar Confirmación de datos de documentos externos.
</t>
  </si>
  <si>
    <t>Profesional Universitario de Talento Humano</t>
  </si>
  <si>
    <t>Reporte oportuno de los informes que debe rendir Tesoreria ante los entes de control</t>
  </si>
  <si>
    <t>Director Unidad de Contabilidad y Presupuesto
Profesional Universitario del área</t>
  </si>
  <si>
    <t>Director Unidad de Contabilidad y Presupuesto
Contrador</t>
  </si>
  <si>
    <t>UTILIZACIÓN DE LOS BIENES Y RECURSOS ASIGNADOS PARA FINES PERSONALES</t>
  </si>
  <si>
    <t>SUMINISTRO DE INFORMACIÓN ERRADA O INEXACTA</t>
  </si>
  <si>
    <t>INCUMPLIMIENTO DE LOS TÉRMINOS ESTABLECIDOS POR LEY PARA CONTESTAR LAS PETICIONES QUEJAS Y RECLAMOS</t>
  </si>
  <si>
    <t>INCUMPLIMIENTO DE LA NORMATIVIDAD DE ATENCIÓN AL CIUDADANO</t>
  </si>
  <si>
    <t>PAGO DE SUBSIDIOS EDUCATIVOS SIN EL CUMPLIMIENTO DE LOS REQUISITOS</t>
  </si>
  <si>
    <t>OTORGAR CRÉDITOS SIN EL CUMPLIMIENTO DE LOS REQUISITOS LEGALES O SIN EL ADECUADO ESTUDIO.</t>
  </si>
  <si>
    <t>OTORGAR CREDITOS A PERSONAS QUE NO REUNEN LOS REQUISITOS PARA SER AFILIADOS A LA CORPORACIÓN.</t>
  </si>
  <si>
    <t>CLASIFICAR EQUIVOCADAMENTE EL TIPO DE COBRO DE CARTERA A LOS DEUDORES.</t>
  </si>
  <si>
    <t>ERROR EN LA APLICACIÓN DE LOS DESGLOSES</t>
  </si>
  <si>
    <t>PERDIDA DE DOCUMENTACIÓN  (TÍTULOS VALORES)</t>
  </si>
  <si>
    <t xml:space="preserve">RECIBIR ELEMENTOS DEFECTUOSOS O CON IMPERFECTOS </t>
  </si>
  <si>
    <t>INCONSISTENCIA EN LOS INVENTARIOS DEVOLUTIVOS Y DE CONSUMO  DE LA CORPORACION</t>
  </si>
  <si>
    <t>INCUMPLIMIENTO EN LA EJECUCIÓN EN LOS PLANES DE MANTENIMIENTO</t>
  </si>
  <si>
    <t>DAÑOS EN LOS ELEMENTOS ALMACENADOS</t>
  </si>
  <si>
    <t>INCUMPLIMIENTO DEL PLAN INSTITUCIONAL DE TALENTO HUMANO</t>
  </si>
  <si>
    <t>EVALUACIONES DE DESEMPEÑO SUBJETIVAS</t>
  </si>
  <si>
    <t>ERRORES E INOPORTUNIDAD EN LA LIQUIDACIÓN DE LA NÓMINA</t>
  </si>
  <si>
    <t>EFECTUAR NOMBRAMIENTOS SIN EL LLENO DE REQUISITOS LEGALES Y DE NORMATIVIDAD INTERNA.</t>
  </si>
  <si>
    <t>REALIZAR DOBLES PAGOS Y/O PAGOS MAYORES A PROVEEDORES O AFILIADOS.</t>
  </si>
  <si>
    <t>FALTA DE PRESENTACIÓN DE INFORMES CONTABLES DE MANERA OPORTUNA</t>
  </si>
  <si>
    <t>VENCIMIENTO DE TÉRMINOS PROCESALES PARA PRESENTAR  DEMANDAS E INTERPONER RECURSOS, PROPONER EXCEPCIONES Y SOLICITAR DECRETO Y PRÁCTICA DE PRUEBAS</t>
  </si>
  <si>
    <t>MONITOREO  INOPORTUNO SOBRE LAS ACCIONES DE MEJORA</t>
  </si>
  <si>
    <t>ENTREGAR OBLIGACIONES SIN LOS REQUISITOS ADMINISTRATIVOS Y LEGALES A LOS ABOGADOS EXTERNOS PARA INICIAR LAS ACCIONES JUDICIALES.</t>
  </si>
  <si>
    <t>RESPUESTAS INOPORTUNAS  FRENTE  A  ACCIONES DE TUTELA,  ACCIONES POPULARES, DERECHOS DE PETICIÓN ETC.</t>
  </si>
  <si>
    <t>DESCONOCIMIENTO POR PARTE DE LA ALTA DIRECCIÓN DE LAS RECOMENDACIONES Y OBSERVACIONES IDENTIFICADAS EN LAS AUDITORIAS</t>
  </si>
  <si>
    <t xml:space="preserve">Realizar actas de revisión </t>
  </si>
  <si>
    <t>Presentar el Plan de auditorias bajo el formato CSC-GM-FR-02</t>
  </si>
  <si>
    <t>Incluir la revisión de hallazgos dentro del Plan de Auditoría</t>
  </si>
  <si>
    <t>Unificar capacitación sobre auditorias internas, acciones correctivas y acciones de mejora.</t>
  </si>
  <si>
    <t>Seguimientos trimestrales por parte de la oficina de Control Interno</t>
  </si>
  <si>
    <t>Seguimiento y reporte trimestral al cumplimiento de las metas del plan acción, con informe de avance dirigido a Jefe Oficina de Control Interno, responsable de consolidar para entes de control.</t>
  </si>
  <si>
    <t>Subgerente Servicios Corporativos
Profesional encargado de Bienestar</t>
  </si>
  <si>
    <t>Actos administrativos que cumplen  igual No. de desembolsos</t>
  </si>
  <si>
    <t>INCUMPLIMIENTO DE LAS ACTIVIDADES DE LOS ACUERDOS DE GESTION.</t>
  </si>
  <si>
    <t>Realizar seguimiento a los Acuerdos de Gestion</t>
  </si>
  <si>
    <t>Actualizacion anual del FIREWALL</t>
  </si>
  <si>
    <t>Remitir al subgerente Administrativo y Financiero informe de eventualidades presentadas en la infraestructura de almacenamiento de los elementos.</t>
  </si>
  <si>
    <t xml:space="preserve">Verificar el estado de los elementos almacenados cada seis meses y realizar informe del seguimiento realizado.
</t>
  </si>
  <si>
    <t>Solicitar la implementación de alarma al aplicativo Novasoft.                                   
Soportar  el rechazo bancario, con el reporte del banco y el reporte del Novasoft.</t>
  </si>
  <si>
    <t>INCUMPLIMIENTO DEL PLAN ESTRATÉGICO DE LA ENTIDAD</t>
  </si>
  <si>
    <t>Seguimiento trimestral a los Acuerdos de Gestión por parte de la alta gerencia, para evaluar cumplimiento y desempeño de los gerentes públicos de la CSC.</t>
  </si>
  <si>
    <t xml:space="preserve">El sistema aplicativo DATADOC, cuenta con una semaforización que alerta los tiempos de respuesta, la semaforización es controlada por la secretaria del área respectiva.                         </t>
  </si>
  <si>
    <t>EJECUTAR PROGRAMAS DE BIENESTAR QUE NO CORRESPONDA A LAS NECESIDADES DE LOS AFILIADOS</t>
  </si>
  <si>
    <t>Hacer estudios previos a la formulación del programa, por parte del profesional Universitario de Bienestar Social según requerimientos del plan de proyectos.</t>
  </si>
  <si>
    <t>Seguimiento según solicitud de los afiliados a los requisitos de cumplimentes de acuerdo a la normatividad vigente, por parte del Profesional Universitario de Bienestar Social</t>
  </si>
  <si>
    <t>Revisión en la radicación,  aprobación y en la  elaboración de la orden de pago por parte del Abogados Profesionales de Créditos</t>
  </si>
  <si>
    <t>Verificación de datos del solicitante y codeudores por parte del profesional Universitario de créditos, según solicitud de los afiliados.</t>
  </si>
  <si>
    <t>Reporte mensual por el Aplicativo Novasoft, mediante el formato Reporte 048T, para verificar el estado de desgloses si es por pagaduría.</t>
  </si>
  <si>
    <t xml:space="preserve">INCUMPLIMIENTO DE LOS REQUISITOS EXIGIDOS PARA LA EJECUCIÓN DEL CONTRATO. </t>
  </si>
  <si>
    <t>Ejecución del Plan de mantenimiento, cumpliendo con el cronograma de actividades por parte del Auxiliar Administrativo de Gestión de la Información.</t>
  </si>
  <si>
    <t>Custodia apropiada (Títulos valores) generando un control según requerimientos del Técnico Operativo de Archivo.</t>
  </si>
  <si>
    <t>Verificar contrato vs remisión o factura e inspección ocular, por parte del Almacenista General para prevenir el ingreso de elementos defectuosos o Imperfectos cada que ingresan elementos.</t>
  </si>
  <si>
    <t>Verificar el estado de los inventarios devolutivos y de consumo de la Corporación semestralmente por parte del Almacenista General para evitar inconsistencia en los inventarios.</t>
  </si>
  <si>
    <t>Plan de mantenimiento y cronograma de actividades a cargo del Almacenista General cumpliendo con las fechas establecidas.</t>
  </si>
  <si>
    <t>Seguimiento al Cronograma anual del plan institucional por parte del Profesional Universitario de Talento Humano según fechas pactadas.</t>
  </si>
  <si>
    <t>Inspección ocular de los elementos almacenados por parte del Almacenista General semestralmente para controlar daños a los elementos.</t>
  </si>
  <si>
    <t>Mantenimiento a las instalaciones designadas para el almacenamiento, según cronograma a cargo del Almacenista General.</t>
  </si>
  <si>
    <t xml:space="preserve">Capacitación y acompañamiento a los evaluadores por áreas, según cronograma de capacitaciones a cargo del Profesional Especializado de Talento Humano.
</t>
  </si>
  <si>
    <t>Seguimiento a cronograma de nómina con todas las actividades inherentes a estas por parte del Técnico Operativo del área; para prevenir errores e inoportunidad en la liquidación de la nómina.</t>
  </si>
  <si>
    <t xml:space="preserve">Establecer alarmas en el sistema Novasoft para alertar que es un pago ya girado o  valor a girar mal digitado, verificando el reporte Novasoft T111. por parte del Tesorero y según requerimiento.
</t>
  </si>
  <si>
    <t>Cronograma de informes que la Tesorería debe rendir ante los entes de control, cumpliendo con las fechas establecidas por parte del Tesorero de la CSC.</t>
  </si>
  <si>
    <t>1.Colocar visto bueno del Director de la Unidad de presupuesto y  contabilidad al CDP cuando se trate de  proceso de contratación,  una vez proyectado por el profesional universitario, según solicitud.</t>
  </si>
  <si>
    <t>Cumplimiento del cronograma de entrega de informes a entes de control, por parte del Profesional Universitario de Presupuesto y Contabilidad, según fechas establecidas.</t>
  </si>
  <si>
    <t>Notificación sobre los resultados de la auditoria al Gerente General y Jefes de oficina mediante reunión de cierre de conformidad con el procedimiento CSC-GM-PR-01. cumpliendo con las fechas en los planes de mejoramiento.</t>
  </si>
  <si>
    <t>AUDITORIAS SESGADAS, INCONCLUSAS  O INOPORTUNAS</t>
  </si>
  <si>
    <t>Socializar  el procedimiento de auditorias internas, acciones correctivas y preventivas por parte del Jefe de la Oficina de Control Interno, según auditorias realizadas anualmente.</t>
  </si>
  <si>
    <t>Establecer cronograma de seguimiento de las acciones de mejora establecidas para ser implementadas, identificando responsable y fechas de cumplimiento, por parte del Jefe de la Oficina de Control Interno.</t>
  </si>
  <si>
    <t>Capacitar al equipo de atención al cliente respecto a la normativa de atención al ciudadano.</t>
  </si>
  <si>
    <t>Acta con asistencia del equipo de atencion al cliente</t>
  </si>
  <si>
    <t>Realizar llamadas de confirmacion de datos a las entidades correspondientes</t>
  </si>
  <si>
    <t>Registro de seguimientos</t>
  </si>
  <si>
    <t>Informes de eventualidades presentadas en la infraestructura de almacenamiento.</t>
  </si>
  <si>
    <t>Soportes de verificación estados de base de datos.</t>
  </si>
  <si>
    <t>INOPORTUNIDAD EN LA PRESENTACION REPORTES A ENTES DE CONTROL</t>
  </si>
  <si>
    <t>ERROR EN LA EXPEDICIÓN DE CDP A RUBRO Y/O VALOR DIFERENTE AL SOLICITADO.</t>
  </si>
  <si>
    <t>INFORMACIÓN ERRONEA EN  LAS INTERFASES DE LOS DIFERENTES MODULOS.</t>
  </si>
  <si>
    <t>INTRUSIÓN Y FALTA DE INTEGRIDAD INFORMATICA (HACKERS)</t>
  </si>
  <si>
    <t>Realizar llamadas o envio de correos electronicos institucionales de las entidades referidas por el solicitante.</t>
  </si>
  <si>
    <t>Verificación del cumplimiento  de los requisitos de acuerdo a la normatividad vigente</t>
  </si>
  <si>
    <t>Solicitar revisión jurídica de los actos administrativos que reconocen y ordenan el pago, previo al desembolso.</t>
  </si>
  <si>
    <t xml:space="preserve">Control en la entrada de Títulos Valores al archivo de la Corporación.
</t>
  </si>
  <si>
    <t>Divulgar  Plan Institucional de Bienestar y Capacitación una vez  aprobado.</t>
  </si>
  <si>
    <t xml:space="preserve">Realizar seguimiento  periódico a la ejecución de las actividades según cronograma Vs ejecución plan de compras
 </t>
  </si>
  <si>
    <t xml:space="preserve">Visitas en campo con el objeto de hacer seguimiento, control y vigilancia a las diferentes etapas de los procesos judiciales.
</t>
  </si>
  <si>
    <t xml:space="preserve">Aplicativos   DATADOC que permiten semaforizar los tiempos previo cumplimiento de los términos  legales.
</t>
  </si>
  <si>
    <t>Realización y verificación de interfaces por la Directora de la Unidad de Presupuesto y Contabilidad según información enviada por las diferentes áreas, para prevenir información errónea con vigencia mensual.</t>
  </si>
  <si>
    <t>Seguimiento, control y vigilancia realizado por los contratistas profesionales de apoyo a la  supervisión del contrato según requerimientos.</t>
  </si>
  <si>
    <t>Seguimiento, control y vigilancia realizado por la supervisión del contrato de representación judicial según requerimiento.</t>
  </si>
  <si>
    <t>Seguimiento, control y vigilancia realizado por el jefe de la oficina Asesora  Jurídica al contrato de representación judicial, según requerimiento.</t>
  </si>
  <si>
    <t xml:space="preserve">Revisión de información del contenido de interfaces.                   </t>
  </si>
  <si>
    <t>Sorportes de revision de información de interfases</t>
  </si>
  <si>
    <t>Confirmación de datos de documentos externos por parte del Profesional Especializado de Talento Humano, según requerimiento.</t>
  </si>
  <si>
    <t xml:space="preserve">Hoja de chequeo con requisitos al momento del nombramiento según requerimiento verificado por el Profesional Especializado de Talento Humano
</t>
  </si>
  <si>
    <t>Control en la salida de Títulos Valores del archivo de la Corporación.</t>
  </si>
  <si>
    <t xml:space="preserve">Seguimiento oportuno y veraz al cumplimiento cronograma de las actividades del Plan de Mejoramiento de Tecnología. 
</t>
  </si>
  <si>
    <t>Revisión y verificación al momento de la elaboración de la Orden de Pago.</t>
  </si>
  <si>
    <t>Realizar el cumplimiento de los planes de acción formulados en el  programa de bienestar ..</t>
  </si>
  <si>
    <t>Subgerente Servicios Corporativos
Jefe de Oficina Asesora de Prensa y atencion al cliente</t>
  </si>
  <si>
    <t xml:space="preserve">Seguimiento al cumplimiento  cronograma de iinformes a entes de control               
</t>
  </si>
  <si>
    <t>Comparativo entre los listados enviados por las pagadurías con la consignación y con el sistema, por el encargado de desgloses de forma mensual.</t>
  </si>
  <si>
    <t>Seguridad permanente perimetran en la red CSC (FIREWALL)</t>
  </si>
  <si>
    <t>Revisión previa de los informes de cada proceso auditado antes de enviarlos a gerencia y a las diferentes dependencias para ser socializados por parte de la Jefe de la Oficina de Control Interno.</t>
  </si>
  <si>
    <t>Acatar la etapa de planeación del procedimiento y presentarla ante el comité institucional de coordinación de Control Interno, realizando seguimiento por parte del Jefe de Control Interno en vigencia anual.</t>
  </si>
  <si>
    <t>Capacitaciones sobre el objeto y alcance del proceso de auditorias internas de la CSC lideradas por el Jefe de la Oficina de Control Interno.</t>
  </si>
  <si>
    <t>Verificar las obligaciones judiciales por parte de la Secretaria Técnica de la Oficina Asesora Jurídica, según requerimiento.</t>
  </si>
  <si>
    <t>MAPA DE RIESGOS 2019
CORPORACIÓN SOCIAL DE CUNDINAMARCA</t>
  </si>
  <si>
    <t>CLASIFICACION DEL RIESGO</t>
  </si>
  <si>
    <t>PROBABILIDAD</t>
  </si>
  <si>
    <t>CONTRACTUAL</t>
  </si>
  <si>
    <t>OPERATIVOS</t>
  </si>
  <si>
    <t>DE CUMPLIMIENTO Y CONFORMIDAD
CORRUPCIÓN</t>
  </si>
  <si>
    <t xml:space="preserve">IMAGEN
CORRUPCIÓN </t>
  </si>
  <si>
    <t>CORRUPCIÓN</t>
  </si>
  <si>
    <t>CORRUPCIÓN
OPERATIVO</t>
  </si>
  <si>
    <t>TECNOLÓGICO</t>
  </si>
  <si>
    <t>TECNOLÓGICO
CORRUPCIÓN</t>
  </si>
  <si>
    <t xml:space="preserve">
CORRUPCIÓN</t>
  </si>
  <si>
    <t>OPERATIVO
CORRUPCIÓN</t>
  </si>
  <si>
    <t>OPERATIVO
FINANCIERO</t>
  </si>
  <si>
    <t>OPERATIVO
FÍSICO</t>
  </si>
  <si>
    <t>FINANCIERO
CORRUPCIÓN</t>
  </si>
  <si>
    <t>FINANCIERO</t>
  </si>
  <si>
    <t>INFORMACIÓN</t>
  </si>
  <si>
    <t>CUMPLIMIENTO Y CONFORMIDAD
CORRUPCIÓN</t>
  </si>
  <si>
    <t>CUMPLIMIENTO Y CONFORMIDAD</t>
  </si>
  <si>
    <t>OPERATIVO
CUMPLIMIENTO Y CONFORMIDAD</t>
  </si>
  <si>
    <t>CORRUPCIÓN
CUMPLIMIENTO Y CONFORMIDAD</t>
  </si>
  <si>
    <t>Asumir</t>
  </si>
  <si>
    <t>Se realizó proyección del plan y cronograma de mantenimiento para el año 2019, presentándose la firma y autorización por parte del subgerente administrativo y financiero el día 09/04/2019</t>
  </si>
  <si>
    <t xml:space="preserve">Plan de mantenimiento informática 2019 firmado y autorizado. </t>
  </si>
  <si>
    <t xml:space="preserve">Se realizó contratación para adquisición de licencia Firewall Fortinet </t>
  </si>
  <si>
    <t>Contrato 19-0002</t>
  </si>
  <si>
    <t>En el primer trimestre no se efectuó compra de útliles de oficina, papelería y toners</t>
  </si>
  <si>
    <t>Envio a todos los funcionarios el inventario general de sillas,  vía correo electrónico con fecha 6 de Marzo de 2019,  y recomendaciones relacionadas con el plaqueteo de los elementos devolutivos de la entidad, recordando que ésta es solo función del Almacén.</t>
  </si>
  <si>
    <t>Revisión semestral</t>
  </si>
  <si>
    <t>Informe mensual de oportunidad de respuesta para las PQRSDF   radicadas en la CSC.</t>
  </si>
  <si>
    <t>Acta de reunion</t>
  </si>
  <si>
    <t>Informe de seguimiento mensual</t>
  </si>
  <si>
    <t>Los funcionarios son informados o capacitados y orientados por la Subgerencia  de servicios Corporativos de  manera  constante sobre los procesos y cambios generados.</t>
  </si>
  <si>
    <t>Brindar herramientas de capacitación a  los funcionarios en servicio y atención al cliente semestralmente.</t>
  </si>
  <si>
    <t>Cumplimiento y conformidad 
De información.</t>
  </si>
  <si>
    <t>Cumplimiento y conformidad</t>
  </si>
  <si>
    <t>Gestión</t>
  </si>
  <si>
    <t>Ejecución presupuestal , contratos de comerciales , memorando  de remisión de convenios,estudios previos capacitación</t>
  </si>
  <si>
    <t>Se realizaron 5 giros subsidos educativos  de 5 solicitudes recibidas</t>
  </si>
  <si>
    <t>ejecucion presupuestal, base de datos Bienestar</t>
  </si>
  <si>
    <t xml:space="preserve">Se realizaron las verificaiones y revisiones del total de los 205 créditos aprobados y desembolsados en el primer trimestre del 2019, sobre el cumplimiento de los requisitos estatutarios. </t>
  </si>
  <si>
    <t xml:space="preserve">Se realizaron las verificaciones del total de los 205 créditos aprobados y desembolsados en el primer trimestre del 2019, del solicitante, codeudores y referencias </t>
  </si>
  <si>
    <t>Se realizó comité técnico en el que se socializó: 1. Memorando No 0020 de 2019 emitido por la Gerencia (Asunto: Indicaciones para el trámite de radicación de de créditos y afiliaciones) 2. Nuevas tablas de cuantias y requisitos para los créditos enviadas por el Dr. Contreras.</t>
  </si>
  <si>
    <t>Acta del 21 de marzo de 2019</t>
  </si>
  <si>
    <t>Se ha clasificado la información mensualmente en los diferentes tipos de cobro, previo el cumplimiento de los requisitos</t>
  </si>
  <si>
    <t>BASE DE DATOS EXCELL VS DOCUMENTOS FISICOS</t>
  </si>
  <si>
    <t>CARPETAS DE SOLICITUD DE DOCUMENTOS (ENE-MAR)</t>
  </si>
  <si>
    <t>Se revisaron 57 estudios previos con sus respectiva documentacion soporte.</t>
  </si>
  <si>
    <t>57 Contratos legalizados, de los cuales reposan documentos originales en la Oficina Asesora de Contratación, igualmente se pueden ubicar en la red interna  publicados.</t>
  </si>
  <si>
    <t xml:space="preserve">Memorando 071- OAC </t>
  </si>
  <si>
    <t>Se tiene programada capacitacion para el dia 06 de Junio de 2019.</t>
  </si>
  <si>
    <t>Suscribir acta de inicio y/o emisión de la orden de compra entre las partes, soportados con documentos requeridos.</t>
  </si>
  <si>
    <t>Actas de inicio  y ordenes de compra</t>
  </si>
  <si>
    <t xml:space="preserve">En el cronongrama se programaron 3 capacitaciones y se ejecutaron 2 y la tercera  reinduccion en datadoc en el cual se solicito al funcionario Camilo Ramirez para que dictara esta capaciotación, quien contestó por escrito que se iba a contratar la actualización del sistema datadoc por lo tanto tan pronto se contrate se realizarán varias capacitacitaciones </t>
  </si>
  <si>
    <t xml:space="preserve">Se generaron  las liquidaciones con anterioridad para cumplir con las fechas establecidas de pago en el cronograma </t>
  </si>
  <si>
    <t xml:space="preserve">Se realizaron 4 llamadas selectivas a entidades de donde se recibieron certificados laborales </t>
  </si>
  <si>
    <t>Se socializó el plan a través de correo electrónico y cartelera</t>
  </si>
  <si>
    <t>Memorando informando al Subgerente administrativo, sobre anormalidades presentadas por tiempo de invierno.</t>
  </si>
  <si>
    <t>Se realizó el inventario general durante el primer trimestre de 2019.</t>
  </si>
  <si>
    <t>Se solcitó al área de Recursos Humanos capacitaciones en referencia al tema. 1 Acta</t>
  </si>
  <si>
    <t>Reporte PRE 160</t>
  </si>
  <si>
    <t>Reporte envio Contaduria General de la Nacion (sistema chip)  y reporte de envio a la Contraloria de  de Cundinamarca (Sia Contraloria).</t>
  </si>
  <si>
    <t xml:space="preserve">Se presento requerimiento el dia 10 de marzo del 2019 porque no generaba interface dese el modulo de tesoreria a contabilidad documento 260-02150.                                                   Se solicita revision y verrificacion  del documento 260 por que so se evidenciaba el registro contable.                                 Revision y verificacion del documento 271  no se evidenciaba el registro contable.                                   </t>
  </si>
  <si>
    <t>Requerimientos de informatica</t>
  </si>
  <si>
    <t>(4 misionales/ 4 avances programados)
Total cumplimiento I trimestre 100%</t>
  </si>
  <si>
    <t>Actos administrativos formalizados</t>
  </si>
  <si>
    <t>Seguimiento, control y vigilancia realizado por profesionales  contratados por la entidad para representarla en los procesos jurídicos según requerimientos.</t>
  </si>
  <si>
    <t>Seguimiento y control a las actuaciones procesales que cursan en los diferentes juzgados del Departamento y Distrito de Bogota, con los informes entregados por los abogados de apoyo a la supervision.</t>
  </si>
  <si>
    <t>Informes periodicos entregados por los contratistas de apoyo a la supervision.</t>
  </si>
  <si>
    <t>Informe fisico y magnetico de informe.</t>
  </si>
  <si>
    <t>Soportes en medio magnetico</t>
  </si>
  <si>
    <t>Se recibieron soportes por medio fisico y magnetico en la Oficina Asesora Juridica</t>
  </si>
  <si>
    <t>1 Informe mensual de los profesionales de apoyo a la supervision</t>
  </si>
  <si>
    <t>Se recibio 1 informe correspondiente al cruce de la base de datos de procesos judiciales cotejandolo con la oficina de cartera, con la base de datos de suarez escamilla.</t>
  </si>
  <si>
    <t>Informe de base de datos actualizada con cruce de informacion</t>
  </si>
  <si>
    <t>Aplicativo Datadoc que  mediante alarmas  controla las fechas limites  para dar  respuestas en forma oportuna en aras de evitar acciones de tutela.</t>
  </si>
  <si>
    <t>Solicitudes en fisico y repsuesta de la misma.</t>
  </si>
  <si>
    <t>Socialización, código de Integridad de la Entidad.</t>
  </si>
  <si>
    <t>Codigo de integridad</t>
  </si>
  <si>
    <t>MODERADO</t>
  </si>
  <si>
    <t>Programa de auditoria 2019</t>
  </si>
  <si>
    <t>N/A</t>
  </si>
  <si>
    <t>Para el primer trimestre no se realizaron auditorias.</t>
  </si>
  <si>
    <t>Para este periodo no se programaron capacitaciones</t>
  </si>
  <si>
    <t>Para este periodo no se programaron auditorias.</t>
  </si>
  <si>
    <t>Plan presentado y aprobado.</t>
  </si>
  <si>
    <t>Plan de auditoria 2019</t>
  </si>
  <si>
    <t>Se evidencia Plan de auditoria.</t>
  </si>
  <si>
    <t>Para el primer trimestre no se realizaron capacitaciones.</t>
  </si>
  <si>
    <t>Se realizaron seguimientos a las acciones correctivas, de mejora y plan de mejoramiento.</t>
  </si>
  <si>
    <t>Carpeta con evidencias de seguimiento.</t>
  </si>
  <si>
    <t>Carpeta con los seguimientos en custodia de la Oficina de Control Interno y soportes originales en custodia de los lideres de proceso.</t>
  </si>
  <si>
    <t>Listado de reporte Novasoft 058B</t>
  </si>
  <si>
    <t>Verificar que no hayan pagos pendientes por desglosar si es por pagaduría y el cumplimiento de los requisitos para la clasificación del tipo de cobro para el funcionario encargado.</t>
  </si>
  <si>
    <t>Seguimiento al estado de las pagadurías, dejando como evidencia los respectivos correos electrónicos y planillas solicitando aclaración al respecto.</t>
  </si>
  <si>
    <t xml:space="preserve">Correos enviados a las pagadurias que requieran aclaracion  </t>
  </si>
  <si>
    <t>correos electronicos</t>
  </si>
  <si>
    <t xml:space="preserve"> listado de distribución de cartera  mensual
Relaciones de entrega de cartera a las diferenes instancias.</t>
  </si>
  <si>
    <t>Revisión por parte del Profesional Universitario de forma detallada de los estudios previos haciendo sugerencia de ajuste respecto de la normatividad legal vigente y lineamientos de la agencia Nacional para la Contratación Pública, así como la descripción de la necesidad con el producto a recibir para su satisfacción..</t>
  </si>
  <si>
    <t>Capacitación a los funcionarios responsables de la elaboración de los estudios previos de conformidad con la normatividad vigente.</t>
  </si>
  <si>
    <t>Suscripción del acta de inicio y/u Orden de Compra entre las partes, previo cumplimiento de requisitos de ejecución exigidos tales como registro presupuestal y/o aprobación de garantías y/o afiliación a ARL.</t>
  </si>
  <si>
    <t>Revisión de estudios previos radicados previo al inicio de procesos contractuales.</t>
  </si>
  <si>
    <t>Realizar una capacitación semestrales a funcionarios de cada dependencia encargados de la elaboración de estudios y documentos previos, para actualizarlos normativamente en la planeación contractual.</t>
  </si>
  <si>
    <t>Actividades de control semestrales en cumplimiento al código de Integridad  y al manual de funciones y competencias, liderado por la Gerencia General para el cumplimiento y/o obligaciones de los funcionarios de la CSC.</t>
  </si>
  <si>
    <t>Enero: 1 informe deuda pública.
Febrero:1 informe deuda pública "recepcion incompleta en contraloria". y 1 informe en SIA OBSERVA de saldos Fiducias.
Marzo: 1 informe deuda pública, nuevamente reporte de febrero y 1 informe de saldos Bancos en SIA OBSERVA.
Abril: No se presenta deuda pública, carte remitida por el Contralor toda vez que no aplica.  este informe es inhabilitado hasta tanto la CSC presente DEUDA PÚBLICA.  TOTAL INFORMES ELABORADOS 5 TOTAL RENDIDOS POR LEY 5. CUMPLIMIENTO 100%. Soportes reposan en Tesoreria.</t>
  </si>
  <si>
    <t>Se realizo la revision juridica a los actos administrativos que reconocieron el giro de 5 solicitudes de subsidio educativo.</t>
  </si>
  <si>
    <t>Firmas de revision juridica en los correspondientes actos administrativos de los giros de subsidios educativos.</t>
  </si>
  <si>
    <t>Cronograma plan de mantenimiento informática cumplido.</t>
  </si>
  <si>
    <t>Formato diligenciado del acta de transferencia, que es enviado por la oficina de servicios corporativos, frente a la base de datos de creditos activos para uso de custodia y busqueda de garantias propio del archivo.</t>
  </si>
  <si>
    <t>Se puede verificar el fisico del formato de acta entregado VS el ingreso respectivo a la base de datos.</t>
  </si>
  <si>
    <t>Firma de documentos socializados y Acta de de los dos (2) Comités Técnicos de socialización.</t>
  </si>
  <si>
    <t>Se elaboraron un total de tres informes correspondientes al segundo trimestre del año en curso</t>
  </si>
  <si>
    <t>4 informes mensuales de PQRSDF (Mayo, Junio, Julio, Agosto)</t>
  </si>
  <si>
    <t>Tres de los Cuatro funcionarios de la Oficina de Prensa y Atención al Cliente, asisten a  capacitación en Atención al Cliente, dictada por el Instituto de Posgrados Forum de la Universidad de la Sabana.</t>
  </si>
  <si>
    <t xml:space="preserve">Se realizó el Evento de Lanzamiento del ´Programa PAZ Y SALVO,(con fecha 6 de junio )beneficiando a  126 personas, se contrataron  a tres  personas para divulgación y  promocion de los servicios de la Entidad y  se dicto la capacitación sobre Manejo de Finanzas a Alcaldes, personeros, y afilados a la entidad, con fecha 7 de mayo, beneficiando a  117 Participantes </t>
  </si>
  <si>
    <t>Ejecución presupuestal , contratos , listado de asistencia</t>
  </si>
  <si>
    <t>SE SOLICITARON 4 GIROS SIBSIDIOS EDUCATIVOS,SE GIRARON 4</t>
  </si>
  <si>
    <t>Carpeta con  documentos  exigidos del beneficiado, ejecucion presupuestal, base de datos Bienestar</t>
  </si>
  <si>
    <t>Para el segundo trimestre no se realizaron auditorias, queda publicado el Programa de auditoria de la entidad.</t>
  </si>
  <si>
    <t>Se evidencia programa de auditoria 2019 que comenzará las auditorias en el mes de septiembre.</t>
  </si>
  <si>
    <t>Se realiza capacitación a auditores internos el día 25/06/2019</t>
  </si>
  <si>
    <t>Formato de asistencia a capacitación del 25/06/2019</t>
  </si>
  <si>
    <t>Se evidencia por medio de formato de asistencia a la capacitación</t>
  </si>
  <si>
    <t>Se evidencia en la pagina web de la entidad dichos informes</t>
  </si>
  <si>
    <t xml:space="preserve">Se solicito revisión jurídica de los actos administrativos para el  desembolso de los 5 subsidios solicitados, los cuales cumplieron con los requisitos exigidos </t>
  </si>
  <si>
    <t xml:space="preserve"> Visto bueno en la solicitud de disponibilidad y resolucion de pago de losrespectivos trámites .</t>
  </si>
  <si>
    <t xml:space="preserve"> listado de distribución de cartera  mensual
Relaciones de entrega de cartera alas diferenes instancias.</t>
  </si>
  <si>
    <t>Durante el tercer  Trimestre de 2019, se  enviaron 2 correos electronicos a pagadurias solicitando aclaraciones.  Y solicitudes de envio de planillas</t>
  </si>
  <si>
    <t xml:space="preserve">Correos enviados a pagadurias y planillas aplicadas </t>
  </si>
  <si>
    <t>Se evidencia Consolidación por parte de Planeación. Ing. De Sistemas</t>
  </si>
  <si>
    <t xml:space="preserve">Se realizó seguimiento a los Acuerdos de Gestión- 4 Gerentes Públicos- Correspondiente al Primer Semestre de 2019. </t>
  </si>
  <si>
    <t>Copia de los Acuerdos legalizados y Calificados- Conforme lo establece la Norma.</t>
  </si>
  <si>
    <t>Según Acta de Gerencia del 30 de Agosto de 2019. Se terminó de costruir el Código de ética de la CSC.</t>
  </si>
  <si>
    <t>CARPETAS DE SOLICITUD DE DOCUMENTOS (may-ago)</t>
  </si>
  <si>
    <t>En el segundo cuatrimestre se efectuo mediante contrato 19-0005 compra de útliles de oficina, papelería y toners, verificando las especificaciones tecnicas frente a lo contratado, encontrando de conformidad la entrega de elementos.</t>
  </si>
  <si>
    <t>FORMATO DE ELEMENTOS RECIBIDOS EN EL ALMACEN CODIGO CSC-GRF-FR-01. Y CONTRATO 19-0005</t>
  </si>
  <si>
    <t>Envio a todos los funcionarios  recomendaciones relacionadas con la solicitud de los elementos de consumo,  durante los ultimos 5 dias de cada mes e informe sobre la entrega de los elementos por parte del Almacén General, durante los primeros 5 días del mes siguiente mes, como según lo reza el procedimiento de Administración de los Recursos.</t>
  </si>
  <si>
    <t xml:space="preserve">Mensaje enviado via Correo electronico </t>
  </si>
  <si>
    <t>Se realizó el inventario general durante el segundo cuatrimestre de 2019.</t>
  </si>
  <si>
    <t>Carpeta con el mantenimiento de inventarios de la entidad.</t>
  </si>
  <si>
    <t>Cronograma de actividades inicia en tercer cuatrimestre de 2019</t>
  </si>
  <si>
    <t>Se Verificó el estado de los elementos almacenados, el 20 de Junio, encontrandose su estado sin novedad.</t>
  </si>
  <si>
    <t>INFORME</t>
  </si>
  <si>
    <t>Según verificaciones no se encontraron novedades en la infraestructura de almacenamiento de elementos.</t>
  </si>
  <si>
    <t xml:space="preserve">Faltaron 2 capacitaciones por realizar ,de las cuales EXCEL  esta programada para el mes de septiembre   y  FIREWALL Y SEGURIDAD EN LA INFORMACIÓN se realizarán tan pronto la Entidad haya conratado el proveedor, debido a que la contratación esta en proceso </t>
  </si>
  <si>
    <t>Las fechas se cumplieron según el cronograma establecido, excepto la fecha de pago  del mes de junio y agosto</t>
  </si>
  <si>
    <t xml:space="preserve">se realizaron llamadas y donde no contestaron se solicitro mediante correro electrónico </t>
  </si>
  <si>
    <t>138 Demandas radicadas en los juzgados
------------------------------------
138 Obligaciones para demanadar  entregadas  por dicha Oicina  Asesora Juridica  a la empresa de abogados externos</t>
  </si>
  <si>
    <t>Oficios del 4 de abril, 2 de mayo, 12 de junio , 8 de julio, 16 de agosto  del 2019 emitidos por  el Jefe de la Oficina Asesora Juridica y las correspondientes registros  de radicacion de demandas  ante los juzgados</t>
  </si>
  <si>
    <t>11  informes  recibidos 
-----------------------
11  informes solicitados</t>
  </si>
  <si>
    <t>Informes  entregados por los profesionales JULIANA VILLAREAL, WILLIAM ARDILA INFANTE   que prestan los servicios  de apoyo a la supervisión del contrato de prestación de servicios  profesionales de representación judicial para la recuperación de cartera morosa que deba ser demandada, que reposan en las carpetas de los contratos No.19-038 y 19-039</t>
  </si>
  <si>
    <t>Soportes en medio magnetico y por escrito</t>
  </si>
  <si>
    <t>Informes de revision   y seguimiento efectuados  por  la supervisora del contrato No. 19-030  a la  gestion del contratista Ricardo Huertas Buitrago</t>
  </si>
  <si>
    <t>Informes por escrito contenidos en los  5 informes mensuales  entregados por  los profesionales de apopo</t>
  </si>
  <si>
    <t>La secretaria  ejecutiva de la Oficina  Asesora Juridica tiene los soportes de  la evidencias los cuales  reposan  en  las carpetas de correspondencia  y  efectua el seguimiento a los derechos de peticion en el aplicativo Data Doc,  el cual tiene  unos codigos de semaforizacion  para alertar   los vencimientos y  evitar  posibles demandas de tutelas  por responder inoportunamente</t>
  </si>
  <si>
    <t>Oficios   emitidos por  la Directora de  Cartera y Ahorros con destino a  la Oficina Asesora Juridica.  Oficios del 4 de abril, 2 de mayo, 12 de junio , 8 de julio, 16 de agosto  del 2019 emitidos por  el Jefe de la Oficina Asesora Juridica</t>
  </si>
  <si>
    <t>Se evidevidencia consolidación por parte de planeación</t>
  </si>
  <si>
    <t>Actas de inicio</t>
  </si>
  <si>
    <t>Se evidencia seguimiento a los acuerdos de gestión</t>
  </si>
  <si>
    <t>Durante el 1er cuatrimestre de 2019, se  hizo el estudio y se elaboro el Codigo de Integridad</t>
  </si>
  <si>
    <t>Se evidencia oficio con el código de integridad de la entidad.</t>
  </si>
  <si>
    <t>Se evidencia por medio de acta con fecha del 21 de marzo del 2019.</t>
  </si>
  <si>
    <t>Se elaboraron un total de cuatro informes correspondientes al primer trimestre del año en curso</t>
  </si>
  <si>
    <t>4 informes de PQRSDF</t>
  </si>
  <si>
    <t>Se evidencia por medio de correos con informes enviados a la oficina de control interno.</t>
  </si>
  <si>
    <t>Solcitud al área de Recursos Humanos de capacitación dirigida a mejorar el servicio de atención al Cliente.</t>
  </si>
  <si>
    <t>El proceso de capacitación se encuentra en solicitud a la oficina de Talento Humano.</t>
  </si>
  <si>
    <t>Se realizaron  34 contratos  para  la divulgación  del portafolio de servicios, afiliación y asesoría personalizada de créditos o en los diferentes municipios del departamento, se presentaron 4 propuestas de convenio con beneficios especiales para afiliados, se inicio el proceso de contratación para un curso de finanzas dirigido  a personal municipal.</t>
  </si>
  <si>
    <t>Se evidencia cumplimiento de las actividades en el plan de acción de bienestar.</t>
  </si>
  <si>
    <t>Se evidencia cuadro de seguimiento por parte del profesional universitario del área.</t>
  </si>
  <si>
    <t xml:space="preserve">Se evidencia seguimiento del área, además el desembolso no se puede hacer </t>
  </si>
  <si>
    <t>Formato de verificación de documentos requeridos en cada crédito.</t>
  </si>
  <si>
    <t>Se tomó muestra de 10 créditos y se verifico el llene de información requerida en el formato de verificación requerida.</t>
  </si>
  <si>
    <t>Se evidencia por medio del reporte Novasoft 058B emitido por el responsable del área.</t>
  </si>
  <si>
    <t>Durante el 1er cuatrimestre de 2019, se  enviaron 15 correos electronicos a pagadurias solicitando aclaraciones.</t>
  </si>
  <si>
    <t>Se tomó una muestra de 3 correos enviados para evidencias el seguimiento que se le hace a los desgloses.</t>
  </si>
  <si>
    <t>Se evidencia en cada contrato la formulación de estudios previos y su respectiva revisión por parte del profesional universitario del área.</t>
  </si>
  <si>
    <t>En el primer cuatrimestre no se realizó la capacitación pero se genera gestión al respecto y esta proyectada para realizarse el 6 de junio del 2019.</t>
  </si>
  <si>
    <t>Se elaboraron 57 contratos, de los cuales los 57 se encuentran debidamente legalizados con su respectiva acta de inicio y/u orden de compra.</t>
  </si>
  <si>
    <t>Se evidencia actas de inicio en los contratos vigentes.</t>
  </si>
  <si>
    <t>Plan esta para ejecución a partir el segundo cuatrimestre del año.</t>
  </si>
  <si>
    <t>Se evidencia contrato en ejecución</t>
  </si>
  <si>
    <t>Se registraron 209 documentos en el primer cuatrimestre del año.</t>
  </si>
  <si>
    <t>Se evidencia con una muestra fisica el llene de la información de la base datos.</t>
  </si>
  <si>
    <t>Se registraron 108 documentos en salida en el primer cuatrimestre del año.</t>
  </si>
  <si>
    <t>Estudio previo para generar contrato de compra de suministros de oficina.</t>
  </si>
  <si>
    <t>No se evidencia ingresos al almacen en este periodo pero se evidencia que se adelanta la compra de suministros para el segundo cuatrimestre del año.</t>
  </si>
  <si>
    <t>Correos electronicos con mensajes enviados.</t>
  </si>
  <si>
    <t>Se evidencia por medio del correo emitido por parte del almacen</t>
  </si>
  <si>
    <t>Se evidencia el mantemiento por medio de los inventarios realizados a los funcionarios que ingresan y salen de la corporación.</t>
  </si>
  <si>
    <t>se verificará seguimiento a la ejecución del plan apartir del segundo semestre del año.</t>
  </si>
  <si>
    <t>La revisión semestral se ejecutará en el siguiente periodo a evaluar.</t>
  </si>
  <si>
    <t>Memorando al subgente administrativo y financiero con fecha del 22 de marzo del 2019</t>
  </si>
  <si>
    <t>Se evidencia con el memorando con fecha del 22 de marzo del 2019.</t>
  </si>
  <si>
    <t>Correo electronico enviado a toda la corporación</t>
  </si>
  <si>
    <t>Se evidecia cumplimiento de la actividad</t>
  </si>
  <si>
    <t>Cronograma con los soportes de las actividades cumplidas.</t>
  </si>
  <si>
    <t>Se realiza seguimiento al plan de capacitaciones comprobando la información suministrada.</t>
  </si>
  <si>
    <t>Se realizó capacitación a todos los evaluadores, dando como resultado la evaluación definitiva en forma oportuna y la concertación de compromisos en la plataforma del SEDEL</t>
  </si>
  <si>
    <t>Registro de capacitación individual a cada uno de los evaluadores</t>
  </si>
  <si>
    <t>Se evidencia cumplimiento de la actividad</t>
  </si>
  <si>
    <t>Cumplimiento del cronograma con soportes.</t>
  </si>
  <si>
    <t>Se evidencia cumplimiento de fechas.</t>
  </si>
  <si>
    <t>Se proyectó comunicación a las universidades, de los funcionarios posesionados durante el presente año.</t>
  </si>
  <si>
    <t>Correos y memorando enviados a las universidades.</t>
  </si>
  <si>
    <t>Se evidencia gestión y cumplimiento a esta actividad.</t>
  </si>
  <si>
    <t>Observación en la lista de verificación de documentos</t>
  </si>
  <si>
    <t>Se evidencia cumplimiento con la listas de verificación en las hojas de vida.</t>
  </si>
  <si>
    <t>Soportes en reporte T110C en la medida que se va realizando cada giro, junto con los pagos realizados en banco Davivienda o BBVA cuentas giradoras,  igualmente cta caja menor.  Carpetas fisicas foliadas y en custodia de la Tesoreria.</t>
  </si>
  <si>
    <t xml:space="preserve">Soportes en fisico foliados en custodia de la Tesoreria y reportes en SIA OBSERVA de la Contraloría de Cundinamarca hasta marzo de 2019 </t>
  </si>
  <si>
    <t>Se evidencia el cumplimiento de la rendición de la cuenta y además se evidencia el cierre de la cuenta mensual, ya que a la entidad no le aplica la rendición de cuenta mensual.</t>
  </si>
  <si>
    <t>Se generaron 809 CDP en el primer cuatrimestre con su visto bueno.</t>
  </si>
  <si>
    <t>Se evidencia la muestra de 5 CDP con el visto bueno y se verifica en el sistema el reporte de los 809 CDP expedidos en el periodo a evaluar.</t>
  </si>
  <si>
    <t>Verificación en el sistema con los reportes realizados.</t>
  </si>
  <si>
    <t>Se evidencia el reporte por medio de las notifcaciones realizadas por el proceso y la verificación en los sistemas de información de la Contraloria.</t>
  </si>
  <si>
    <t>El contrato con la firma jurídica se firmo hasta el 4 de marzo del 2019. La gestión de las obligaciones morosas solo se evidencias desde la fecha hasta el 30 de abril con un total de 30 demandas instauradas</t>
  </si>
  <si>
    <t>Radicados de las demandas instauradas y base de datos consolidados</t>
  </si>
  <si>
    <t>Se evidencia por medio de base de datos.</t>
  </si>
  <si>
    <t>El contratista entrega los informes mensualmente y se establece un informe de gestión en este periodo.</t>
  </si>
  <si>
    <t>Se evidencia dentro de la carpeta del contrato.</t>
  </si>
  <si>
    <t>Revisión de la base de datos realizada.</t>
  </si>
  <si>
    <t>Se reportaron 64 PQRS reportadas para la oficina jurídica y fueron atendidas oportunamente.</t>
  </si>
  <si>
    <t>Se evidencia cumplimiento por medio del aplicativo Datadoc.</t>
  </si>
  <si>
    <t>Se envió al contratista 30 obligaciones morosas las cuales se les dio inicio a procesos judiciales respectivamente.</t>
  </si>
  <si>
    <t>Para el primer cuatrimestre no se realizaron capacitaciones.</t>
  </si>
  <si>
    <r>
      <rPr>
        <u/>
        <sz val="11"/>
        <color theme="1"/>
        <rFont val="Arial"/>
        <family val="2"/>
      </rPr>
      <t>N° de avances reportados</t>
    </r>
    <r>
      <rPr>
        <sz val="11"/>
        <color theme="1"/>
        <rFont val="Arial"/>
        <family val="2"/>
      </rPr>
      <t xml:space="preserve">
N° de avances programados</t>
    </r>
  </si>
  <si>
    <r>
      <rPr>
        <u/>
        <sz val="11"/>
        <color theme="1"/>
        <rFont val="Arial"/>
        <family val="2"/>
      </rPr>
      <t>Seguimientos realizados</t>
    </r>
    <r>
      <rPr>
        <sz val="11"/>
        <color theme="1"/>
        <rFont val="Arial"/>
        <family val="2"/>
      </rPr>
      <t xml:space="preserve">
Seguimientos programados</t>
    </r>
  </si>
  <si>
    <r>
      <t xml:space="preserve">Se hicieron los 4 segumientos  a los acuerdos de gestion, los cuales eran los programados. 
</t>
    </r>
    <r>
      <rPr>
        <u/>
        <sz val="11"/>
        <color theme="1"/>
        <rFont val="Arial"/>
        <family val="2"/>
      </rPr>
      <t>4</t>
    </r>
    <r>
      <rPr>
        <sz val="11"/>
        <color theme="1"/>
        <rFont val="Arial"/>
        <family val="2"/>
      </rPr>
      <t xml:space="preserve">
4</t>
    </r>
  </si>
  <si>
    <r>
      <t xml:space="preserve">N° de personas socializadas sobre el </t>
    </r>
    <r>
      <rPr>
        <u/>
        <sz val="11"/>
        <color theme="1"/>
        <rFont val="Arial"/>
        <family val="2"/>
      </rPr>
      <t>codigo de integridad</t>
    </r>
    <r>
      <rPr>
        <sz val="11"/>
        <color theme="1"/>
        <rFont val="Arial"/>
        <family val="2"/>
      </rPr>
      <t xml:space="preserve">
N° total de funcionarios de la entidad</t>
    </r>
  </si>
  <si>
    <r>
      <t xml:space="preserve">N° de programas </t>
    </r>
    <r>
      <rPr>
        <u/>
        <sz val="11"/>
        <color theme="1"/>
        <rFont val="Arial"/>
        <family val="2"/>
      </rPr>
      <t>ejecutados</t>
    </r>
    <r>
      <rPr>
        <sz val="11"/>
        <color theme="1"/>
        <rFont val="Arial"/>
        <family val="2"/>
      </rPr>
      <t xml:space="preserve">
N° programas planeados</t>
    </r>
  </si>
  <si>
    <r>
      <rPr>
        <u/>
        <sz val="11"/>
        <color theme="1"/>
        <rFont val="Arial"/>
        <family val="2"/>
      </rPr>
      <t>N° de Subsidios revisados</t>
    </r>
    <r>
      <rPr>
        <sz val="11"/>
        <color theme="1"/>
        <rFont val="Arial"/>
        <family val="2"/>
      </rPr>
      <t xml:space="preserve">
N° Subsidios otorgados</t>
    </r>
  </si>
  <si>
    <r>
      <rPr>
        <u/>
        <sz val="11"/>
        <color theme="1"/>
        <rFont val="Arial"/>
        <family val="2"/>
      </rPr>
      <t>N° de verificaciones</t>
    </r>
    <r>
      <rPr>
        <sz val="11"/>
        <color theme="1"/>
        <rFont val="Arial"/>
        <family val="2"/>
      </rPr>
      <t xml:space="preserve">
N° Solicitudes de créditos.</t>
    </r>
  </si>
  <si>
    <r>
      <rPr>
        <u/>
        <sz val="11"/>
        <color theme="1"/>
        <rFont val="Arial"/>
        <family val="2"/>
      </rPr>
      <t>N° de Llamadas</t>
    </r>
    <r>
      <rPr>
        <sz val="11"/>
        <color theme="1"/>
        <rFont val="Arial"/>
        <family val="2"/>
      </rPr>
      <t xml:space="preserve">
N° Solicitudes de créditos.</t>
    </r>
  </si>
  <si>
    <r>
      <rPr>
        <u/>
        <sz val="11"/>
        <color theme="1"/>
        <rFont val="Arial"/>
        <family val="2"/>
      </rPr>
      <t>N° de revisiones efectuadas</t>
    </r>
    <r>
      <rPr>
        <sz val="11"/>
        <color theme="1"/>
        <rFont val="Arial"/>
        <family val="2"/>
      </rPr>
      <t xml:space="preserve">
  N° de estudios previos radicados.</t>
    </r>
  </si>
  <si>
    <r>
      <t xml:space="preserve">N° de capacitaciones </t>
    </r>
    <r>
      <rPr>
        <u/>
        <sz val="11"/>
        <color theme="1"/>
        <rFont val="Arial"/>
        <family val="2"/>
      </rPr>
      <t xml:space="preserve">realizadas </t>
    </r>
    <r>
      <rPr>
        <sz val="11"/>
        <color theme="1"/>
        <rFont val="Arial"/>
        <family val="2"/>
      </rPr>
      <t xml:space="preserve">
N° de capacitaciones programadas.</t>
    </r>
  </si>
  <si>
    <r>
      <t xml:space="preserve">N° de Actas de inicio y/o emisión de orden de </t>
    </r>
    <r>
      <rPr>
        <u/>
        <sz val="11"/>
        <color theme="1"/>
        <rFont val="Arial"/>
        <family val="2"/>
      </rPr>
      <t>compra suscritas con el cumplimiento de los requisitos de ejecución</t>
    </r>
    <r>
      <rPr>
        <sz val="11"/>
        <color theme="1"/>
        <rFont val="Arial"/>
        <family val="2"/>
      </rPr>
      <t xml:space="preserve">
  N° de Contratos iniciados.</t>
    </r>
  </si>
  <si>
    <r>
      <t xml:space="preserve">N° mantenimientos programados </t>
    </r>
    <r>
      <rPr>
        <u/>
        <sz val="11"/>
        <color theme="1"/>
        <rFont val="Arial"/>
        <family val="2"/>
      </rPr>
      <t>trimestralmente</t>
    </r>
    <r>
      <rPr>
        <sz val="11"/>
        <color theme="1"/>
        <rFont val="Arial"/>
        <family val="2"/>
      </rPr>
      <t xml:space="preserve">
N° Total de mantenimientos ejecutados</t>
    </r>
  </si>
  <si>
    <r>
      <rPr>
        <u/>
        <sz val="11"/>
        <color theme="1"/>
        <rFont val="Arial"/>
        <family val="2"/>
      </rPr>
      <t>N° Documentos registrados</t>
    </r>
    <r>
      <rPr>
        <sz val="11"/>
        <color theme="1"/>
        <rFont val="Arial"/>
        <family val="2"/>
      </rPr>
      <t xml:space="preserve">
N° documentos ingresados</t>
    </r>
  </si>
  <si>
    <r>
      <rPr>
        <u/>
        <sz val="11"/>
        <color theme="1"/>
        <rFont val="Arial"/>
        <family val="2"/>
      </rPr>
      <t>N° Documentos entregados</t>
    </r>
    <r>
      <rPr>
        <sz val="11"/>
        <color theme="1"/>
        <rFont val="Arial"/>
        <family val="2"/>
      </rPr>
      <t xml:space="preserve">
N° solicitudes recibidas</t>
    </r>
  </si>
  <si>
    <r>
      <t xml:space="preserve">N° de elementos recibidos  </t>
    </r>
    <r>
      <rPr>
        <u/>
        <sz val="11"/>
        <color theme="1"/>
        <rFont val="Arial"/>
        <family val="2"/>
      </rPr>
      <t>en buen estado</t>
    </r>
    <r>
      <rPr>
        <sz val="11"/>
        <color theme="1"/>
        <rFont val="Arial"/>
        <family val="2"/>
      </rPr>
      <t xml:space="preserve">
N°Total de elementos recibidos.</t>
    </r>
  </si>
  <si>
    <r>
      <rPr>
        <u/>
        <sz val="11"/>
        <color theme="1"/>
        <rFont val="Arial"/>
        <family val="2"/>
      </rPr>
      <t>N° de circulares enviadas</t>
    </r>
    <r>
      <rPr>
        <sz val="11"/>
        <color theme="1"/>
        <rFont val="Arial"/>
        <family val="2"/>
      </rPr>
      <t xml:space="preserve">
N° de circulares programadas.</t>
    </r>
  </si>
  <si>
    <r>
      <rPr>
        <u/>
        <sz val="11"/>
        <color theme="1"/>
        <rFont val="Arial"/>
        <family val="2"/>
      </rPr>
      <t>N° de inventarios realizados</t>
    </r>
    <r>
      <rPr>
        <sz val="11"/>
        <color theme="1"/>
        <rFont val="Arial"/>
        <family val="2"/>
      </rPr>
      <t xml:space="preserve">
N° de inventarios programados.</t>
    </r>
  </si>
  <si>
    <r>
      <t>N° de actividades</t>
    </r>
    <r>
      <rPr>
        <u/>
        <sz val="11"/>
        <color theme="1"/>
        <rFont val="Arial"/>
        <family val="2"/>
      </rPr>
      <t xml:space="preserve"> realizadas</t>
    </r>
    <r>
      <rPr>
        <sz val="11"/>
        <color theme="1"/>
        <rFont val="Arial"/>
        <family val="2"/>
      </rPr>
      <t xml:space="preserve">
N° de actividades programadas.</t>
    </r>
  </si>
  <si>
    <r>
      <rPr>
        <u/>
        <sz val="11"/>
        <color theme="1"/>
        <rFont val="Arial"/>
        <family val="2"/>
      </rPr>
      <t>N° de revisiones planeadas</t>
    </r>
    <r>
      <rPr>
        <sz val="11"/>
        <color theme="1"/>
        <rFont val="Arial"/>
        <family val="2"/>
      </rPr>
      <t xml:space="preserve">
N°de revisiones</t>
    </r>
  </si>
  <si>
    <r>
      <t xml:space="preserve">N° de divulgaciones </t>
    </r>
    <r>
      <rPr>
        <u/>
        <sz val="11"/>
        <color theme="1"/>
        <rFont val="Arial"/>
        <family val="2"/>
      </rPr>
      <t>realizadas</t>
    </r>
    <r>
      <rPr>
        <sz val="11"/>
        <color theme="1"/>
        <rFont val="Arial"/>
        <family val="2"/>
      </rPr>
      <t xml:space="preserve">
N° de divulgaciones programadas.</t>
    </r>
  </si>
  <si>
    <r>
      <t xml:space="preserve">N° de capacitaciones </t>
    </r>
    <r>
      <rPr>
        <u/>
        <sz val="11"/>
        <color theme="1"/>
        <rFont val="Arial"/>
        <family val="2"/>
      </rPr>
      <t>ejecutadas</t>
    </r>
    <r>
      <rPr>
        <sz val="11"/>
        <color theme="1"/>
        <rFont val="Arial"/>
        <family val="2"/>
      </rPr>
      <t xml:space="preserve">
N° de capacitaciones programadas.</t>
    </r>
  </si>
  <si>
    <r>
      <t xml:space="preserve">N° de capacitaciones </t>
    </r>
    <r>
      <rPr>
        <u/>
        <sz val="11"/>
        <color theme="1"/>
        <rFont val="Arial"/>
        <family val="2"/>
      </rPr>
      <t>realizadas</t>
    </r>
    <r>
      <rPr>
        <sz val="11"/>
        <color theme="1"/>
        <rFont val="Arial"/>
        <family val="2"/>
      </rPr>
      <t xml:space="preserve">
N° de Capacitaciones programadas</t>
    </r>
  </si>
  <si>
    <r>
      <t xml:space="preserve">N° de fechas cumplidas a </t>
    </r>
    <r>
      <rPr>
        <u/>
        <sz val="11"/>
        <color theme="1"/>
        <rFont val="Arial"/>
        <family val="2"/>
      </rPr>
      <t>tiempo</t>
    </r>
    <r>
      <rPr>
        <sz val="11"/>
        <color theme="1"/>
        <rFont val="Arial"/>
        <family val="2"/>
      </rPr>
      <t xml:space="preserve">
N° de fechas programadas</t>
    </r>
  </si>
  <si>
    <r>
      <t xml:space="preserve">N° de confirmación </t>
    </r>
    <r>
      <rPr>
        <u/>
        <sz val="11"/>
        <rFont val="Arial"/>
        <family val="2"/>
      </rPr>
      <t>realizadas</t>
    </r>
    <r>
      <rPr>
        <sz val="11"/>
        <rFont val="Arial"/>
        <family val="2"/>
      </rPr>
      <t xml:space="preserve">
N° de funcionarios nombrados.</t>
    </r>
  </si>
  <si>
    <r>
      <t xml:space="preserve">N° de giros realizados en </t>
    </r>
    <r>
      <rPr>
        <u/>
        <sz val="11"/>
        <color theme="1"/>
        <rFont val="Arial"/>
        <family val="2"/>
      </rPr>
      <t xml:space="preserve">Novasoft </t>
    </r>
    <r>
      <rPr>
        <sz val="11"/>
        <color theme="1"/>
        <rFont val="Arial"/>
        <family val="2"/>
      </rPr>
      <t xml:space="preserve">
N° de transacciones bancarias.</t>
    </r>
  </si>
  <si>
    <r>
      <t>Enero: se realizarón 39 giros de creditos; 1 nómina general incluida la parte parafiscal; 1 pago interesese cesantias y 7 servicios publicos.
Febrero: se realizarón 75 giros de creditos; 1 nómina general incluida parte parafiscal; 1 pago de cesantias; 2 liquidaciones de personal y 10 servicios públicos.
Marzo: se realizarón 104 giros de creditos; 1 nómina general incluida la parte parafiscal; 3 liquidaciones de personal y 8 servicios públicos.
Abril: se realizarón 159 giros de creditos; 1 nómina general incluida la parte parafiscal; 4 liquidaciones de personal y 14 servicios públicos y menos -</t>
    </r>
    <r>
      <rPr>
        <sz val="11"/>
        <color rgb="FFFF0000"/>
        <rFont val="Arial"/>
        <family val="2"/>
      </rPr>
      <t>1 rechazo de credifeliz</t>
    </r>
    <r>
      <rPr>
        <sz val="11"/>
        <color theme="1"/>
        <rFont val="Arial"/>
        <family val="2"/>
      </rPr>
      <t>. TOTAL GIROS NOVASOFT  178 vrs TOTAL  giros Davivienda y BBVA cuentas giradoras 177. CUMPLIMIENTO 99,98%.Soportes reposan en Tesoreria.</t>
    </r>
  </si>
  <si>
    <r>
      <rPr>
        <u/>
        <sz val="11"/>
        <color theme="1"/>
        <rFont val="Arial"/>
        <family val="2"/>
      </rPr>
      <t>N° de informes rendidos</t>
    </r>
    <r>
      <rPr>
        <sz val="11"/>
        <color theme="1"/>
        <rFont val="Arial"/>
        <family val="2"/>
      </rPr>
      <t xml:space="preserve">
N° de Reportes de ley requeridos.</t>
    </r>
  </si>
  <si>
    <r>
      <rPr>
        <u/>
        <sz val="11"/>
        <color theme="1"/>
        <rFont val="Arial"/>
        <family val="2"/>
      </rPr>
      <t>N° CDP con vistos buenos</t>
    </r>
    <r>
      <rPr>
        <sz val="11"/>
        <color theme="1"/>
        <rFont val="Arial"/>
        <family val="2"/>
      </rPr>
      <t xml:space="preserve">
N° CDP expedidos durante el trimestre</t>
    </r>
  </si>
  <si>
    <r>
      <t xml:space="preserve">N° de Cuentas rendidas a </t>
    </r>
    <r>
      <rPr>
        <u/>
        <sz val="11"/>
        <color theme="1"/>
        <rFont val="Arial"/>
        <family val="2"/>
      </rPr>
      <t>tiempo</t>
    </r>
    <r>
      <rPr>
        <sz val="11"/>
        <color theme="1"/>
        <rFont val="Arial"/>
        <family val="2"/>
      </rPr>
      <t xml:space="preserve">
N° de cuentas programadas cumplidas a tiempo</t>
    </r>
  </si>
  <si>
    <r>
      <rPr>
        <u/>
        <sz val="11"/>
        <color theme="1"/>
        <rFont val="Arial"/>
        <family val="2"/>
      </rPr>
      <t>N° Demandas radicadas en los juzgados</t>
    </r>
    <r>
      <rPr>
        <sz val="11"/>
        <color theme="1"/>
        <rFont val="Arial"/>
        <family val="2"/>
      </rPr>
      <t xml:space="preserve">
N° Obligaciones para demandar entregadas por la oficina asesora juridica a la empresa de abogados externos.</t>
    </r>
  </si>
  <si>
    <r>
      <rPr>
        <u/>
        <sz val="11"/>
        <color theme="1"/>
        <rFont val="Arial"/>
        <family val="2"/>
      </rPr>
      <t>N° Informes recibidos</t>
    </r>
    <r>
      <rPr>
        <sz val="11"/>
        <color theme="1"/>
        <rFont val="Arial"/>
        <family val="2"/>
      </rPr>
      <t xml:space="preserve">
N° Informes solicitados</t>
    </r>
  </si>
  <si>
    <r>
      <rPr>
        <u/>
        <sz val="11"/>
        <color theme="1"/>
        <rFont val="Arial"/>
        <family val="2"/>
      </rPr>
      <t>N° Solicitudes respondidas</t>
    </r>
    <r>
      <rPr>
        <sz val="11"/>
        <color theme="1"/>
        <rFont val="Arial"/>
        <family val="2"/>
      </rPr>
      <t xml:space="preserve">
N° Solicitudes radicadas</t>
    </r>
  </si>
  <si>
    <r>
      <t xml:space="preserve">Respondidas 53
</t>
    </r>
    <r>
      <rPr>
        <sz val="11"/>
        <color theme="1"/>
        <rFont val="Arial"/>
        <family val="2"/>
      </rPr>
      <t>Recibidas 53</t>
    </r>
  </si>
  <si>
    <r>
      <rPr>
        <u/>
        <sz val="11"/>
        <color theme="1"/>
        <rFont val="Arial"/>
        <family val="2"/>
      </rPr>
      <t>N° Obligaciones recibidas de cartera</t>
    </r>
    <r>
      <rPr>
        <sz val="11"/>
        <color theme="1"/>
        <rFont val="Arial"/>
        <family val="2"/>
      </rPr>
      <t xml:space="preserve">
N° Obligaciones entregadas a la firma contratista</t>
    </r>
  </si>
  <si>
    <r>
      <t xml:space="preserve">138 </t>
    </r>
    <r>
      <rPr>
        <u/>
        <sz val="11"/>
        <color theme="1"/>
        <rFont val="Arial"/>
        <family val="2"/>
      </rPr>
      <t xml:space="preserve"> Obligaciones recibidas de cartera</t>
    </r>
    <r>
      <rPr>
        <sz val="11"/>
        <color theme="1"/>
        <rFont val="Arial"/>
        <family val="2"/>
      </rPr>
      <t xml:space="preserve">
138  Obligaciones entregadas a la firma contratista</t>
    </r>
  </si>
  <si>
    <r>
      <rPr>
        <u/>
        <sz val="11"/>
        <color theme="1"/>
        <rFont val="Arial"/>
        <family val="2"/>
      </rPr>
      <t>N° Cierres realizados</t>
    </r>
    <r>
      <rPr>
        <sz val="11"/>
        <color theme="1"/>
        <rFont val="Arial"/>
        <family val="2"/>
      </rPr>
      <t xml:space="preserve">
N° Auditorias ejecutadas</t>
    </r>
  </si>
  <si>
    <r>
      <t xml:space="preserve">N° Capacitaciones </t>
    </r>
    <r>
      <rPr>
        <u/>
        <sz val="11"/>
        <color theme="1"/>
        <rFont val="Arial"/>
        <family val="2"/>
      </rPr>
      <t>programadas</t>
    </r>
    <r>
      <rPr>
        <sz val="11"/>
        <color theme="1"/>
        <rFont val="Arial"/>
        <family val="2"/>
      </rPr>
      <t xml:space="preserve">
N° Capacitaciones realizadas</t>
    </r>
  </si>
  <si>
    <r>
      <rPr>
        <u/>
        <sz val="11"/>
        <color theme="1"/>
        <rFont val="Arial"/>
        <family val="2"/>
      </rPr>
      <t>N° Actas realizadas</t>
    </r>
    <r>
      <rPr>
        <sz val="11"/>
        <color theme="1"/>
        <rFont val="Arial"/>
        <family val="2"/>
      </rPr>
      <t xml:space="preserve">
N° Auditorias realizadas</t>
    </r>
  </si>
  <si>
    <r>
      <rPr>
        <u/>
        <sz val="11"/>
        <color theme="1"/>
        <rFont val="Arial"/>
        <family val="2"/>
      </rPr>
      <t>N° Seguimientos realizados</t>
    </r>
    <r>
      <rPr>
        <sz val="11"/>
        <color theme="1"/>
        <rFont val="Arial"/>
        <family val="2"/>
      </rPr>
      <t xml:space="preserve">
N° Seguimientos programados</t>
    </r>
  </si>
  <si>
    <t xml:space="preserve">24 Contratos legalizados, de los cuales reposan documentos originales en la Oficina Asesora de Contratación, igualmente se pueden ubicar en la red interna  publicados Y EN LA PLATAFORMA SECOP II </t>
  </si>
  <si>
    <t>Se realizó capacitación en temas de practicas de contratación estatal</t>
  </si>
  <si>
    <t>Se evidencia con muestreo la publicación de los contratos en la plataforma</t>
  </si>
  <si>
    <t>Se evidencia en la plaforma según la plataforma.</t>
  </si>
  <si>
    <t>Memorando 71 anunciando capacitación</t>
  </si>
  <si>
    <t>Se cumplio con la capacitación programada, realizó el 27 de junio por temas logisticos de la entidad.</t>
  </si>
  <si>
    <t>Se elaboraron 26 contratos, de los cuales los 26 se encuentran debidamente legalizados con su respectiva acta de inicio y/u orden de compra cumpliendo con los requisitos de ejecución.</t>
  </si>
  <si>
    <t>Durante los meses de abril, mayo, junio, julio y agosto de 2019, Se revisaron 26 estudios previos con su respectiva documentacion soporte.</t>
  </si>
  <si>
    <t>PERIODO DE SEGUIMIENTO 2DO. CUATRIMESTRE2019</t>
  </si>
  <si>
    <t>PERIODO DE SEGUIMIENTO 3ER. CUATRIMESTRE 2019</t>
  </si>
  <si>
    <t>PERIODO DE SEGUIMIENTO 1ER. CUATRIMESTRE 2019</t>
  </si>
  <si>
    <t>Se consolida plan de acción del segundo trimestre</t>
  </si>
  <si>
    <t>Nuevo Código de Integridad. Firmado y listo para socializar a todos los funcionarios de la Entidad.</t>
  </si>
  <si>
    <t>Se sociliazó a través de comité Tecnico Acuerdos mediante los cuales se reglamentaban las líneas de crédito del Programa Paz y Salvo y los ajustes a las afiliaciones. En espera de capacitación por parte de la Subgerencia de Servicios Corporativos.</t>
  </si>
  <si>
    <t xml:space="preserve">Realizar reuniones periodicas(según sea la necesidad) con el equipo con el fin de retroalimentar los procesos y unificar la información a suministrarle a todos los usarios y afiliados.                                                        </t>
  </si>
  <si>
    <t>Se evidencia los dos correos enviados</t>
  </si>
  <si>
    <t xml:space="preserve">Se realizaron 31 mantenimientos de 37 programados </t>
  </si>
  <si>
    <t>se tienen  las hojas de los 
mantenimeintos realizados por el tecnico de sistemas</t>
  </si>
  <si>
    <t>Ya se realizón durante el primer cuatrimestre</t>
  </si>
  <si>
    <t>Se evicencia ejecución del contrato</t>
  </si>
  <si>
    <t>Se evidencia formatos de ingresos y por medio del sistema Novasoft</t>
  </si>
  <si>
    <t>Se evidencia el mantemiento por medio de los inventarios realizados a los funcionarios que ingresan y salen de la corporación.
Además se hace un muestreo del inventario realizado, cruzando la información</t>
  </si>
  <si>
    <t>Cronograma de actividades inicia en tercer trimestre de 2019</t>
  </si>
  <si>
    <t>Se evidencia informe que reposa en el almacén de la entidad</t>
  </si>
  <si>
    <t>Ya se cumplió esta actividad</t>
  </si>
  <si>
    <t>Ya se dio cumplimiento a la actividad</t>
  </si>
  <si>
    <t>Actas de capacitaciones</t>
  </si>
  <si>
    <t>Se evidencia por los listados de asistencia y cronogramas</t>
  </si>
  <si>
    <t>Se preto apoyo a todos los evaluadores sobre la primera evaluacións semestral por la plataforma de EDLAPP</t>
  </si>
  <si>
    <t>Diligenciamiento de la plataforma</t>
  </si>
  <si>
    <t>Se evidencia por medio de la plataforma</t>
  </si>
  <si>
    <t>Cumplimiento del cronograma con soportes y novedades</t>
  </si>
  <si>
    <t xml:space="preserve">A todos los que ingresaron se les realizó verificación en las respectivas univaersidades </t>
  </si>
  <si>
    <t xml:space="preserve">Se realizaron las verificaiones y revisiones del total de los 740 créditos aprobados y desembolsados en el primer trimestre del 2019, sobre el cumplimiento de los requisitos estatutarios. </t>
  </si>
  <si>
    <r>
      <rPr>
        <b/>
        <sz val="10"/>
        <rFont val="Arial"/>
        <family val="2"/>
      </rPr>
      <t>Mayo:</t>
    </r>
    <r>
      <rPr>
        <sz val="10"/>
        <rFont val="Arial"/>
        <family val="2"/>
      </rPr>
      <t xml:space="preserve"> se realizarón 327 giros de de tesoreria incluidos los creditos, la nómina general incluida la parte parafiscal, los servicios públicos, pagos de impuestos, contratistas y demas servicios que radican por libro y visan en Contabilidad con el lleno de los requisitos de ley para su correspondientes giro.   Las cuentas de revisan todos los dias tres veces al día y se entrega a la Gerente el Boletin Diario de Bancos, reporte extraido del sistema Novasoft.
</t>
    </r>
    <r>
      <rPr>
        <b/>
        <sz val="10"/>
        <rFont val="Arial"/>
        <family val="2"/>
      </rPr>
      <t>Junio:</t>
    </r>
    <r>
      <rPr>
        <sz val="10"/>
        <rFont val="Arial"/>
        <family val="2"/>
      </rPr>
      <t xml:space="preserve"> se realizarón 290 giros de de tesoreria incluidos los creditos, la nómina general incluida la parte parafiscal, los servicios públicos, pagos de impuestos, contratistas y demas servicios que radican por libro y visan en Contabilidad con el lleno de los requisitos de ley para su correspondientes giro.   Las cuentas de revisan todos los dias tres veces al día y se entrega a la Gerente el Boletin Diario de Bancos, reporte extraido del sistema Novasoft.
</t>
    </r>
    <r>
      <rPr>
        <b/>
        <sz val="10"/>
        <rFont val="Arial"/>
        <family val="2"/>
      </rPr>
      <t>Julio:</t>
    </r>
    <r>
      <rPr>
        <sz val="10"/>
        <rFont val="Arial"/>
        <family val="2"/>
      </rPr>
      <t xml:space="preserve"> se realizarón 382 giros de de tesoreria incluidos los creditos, la nómina general incluida la parte parafiscal, los servicios públicos, pagos de impuestos, contratistas y demas servicios que radican por libro y visan en Contabilidad con el lleno de los requisitos de ley para su correspondientes giro.   Las cuentas de revisan todos los dias tres veces al día y se entrega a la Gerente el Boletin Diario de Bancos, reporte extraido del sistema Novasoft.
</t>
    </r>
    <r>
      <rPr>
        <b/>
        <sz val="10"/>
        <rFont val="Arial"/>
        <family val="2"/>
      </rPr>
      <t>Agosto:</t>
    </r>
    <r>
      <rPr>
        <sz val="10"/>
        <rFont val="Arial"/>
        <family val="2"/>
      </rPr>
      <t xml:space="preserve"> se realizarón 360  giros de de tesoreria incluidos los creditos, la nómina general incluida la parte parafiscal, los servicios públicos, pagos de impuestos, contratistas y demas servicios que radican por libro y visan en Contabilidad con el lleno de los requisitos de ley para su correspondientes giro.   Las cuentas de revisan todos los dias tres veces al día y se entrega a la Gerente el Boletin Diario de Bancos, reporte extraido del sistema Novasoft.  </t>
    </r>
    <r>
      <rPr>
        <b/>
        <sz val="10"/>
        <rFont val="Arial"/>
        <family val="2"/>
      </rPr>
      <t xml:space="preserve">TOTAL GIROS NOVASOFT  </t>
    </r>
    <r>
      <rPr>
        <sz val="10"/>
        <rFont val="Arial"/>
        <family val="2"/>
      </rPr>
      <t xml:space="preserve">1,359 vrs TOTAL  giros Davivienda y BBVA cuentas giradoras 1,359. CUMPLIMIENTO 100%.Soportes reposan en Tesoreria y en carpeta compartida, los soportes a partir de mayo son virtuales en cumplimiento de Politica cero papel.  </t>
    </r>
  </si>
  <si>
    <t xml:space="preserve">Se evidencia cumplimiento de la actividad por medio del reporte T110C de NOvasoft </t>
  </si>
  <si>
    <t>Soportes en fisico foliados en custodia de la Tesoreria y reportes en SIA OBSERVA de la Contraloría de Cundinamarca hasta marzo de 2019.</t>
  </si>
  <si>
    <t>No se presenta deuda pública, carta remitida por el Contralor toda vez que no aplica.  este informe es inhabilitado hasta tanto la CSC presente DEUDA PÚBLICA.  TOTAL INFORMES ELABORADOS 5 TOTAL RENDIDOS POR LEY 5. CUMPLIMIENTO 100%. Soportes reposan en Tesoreria.</t>
  </si>
  <si>
    <t>Se evidencia carta emitida por la Contraloria</t>
  </si>
  <si>
    <t>dentro del segundo cuatrimestre se generaron 10 CDP de contratos que llevan el Visto Bueno del Director de Contabiiidad y Presupuesto, y  estan geneados por el rubro solicitado.</t>
  </si>
  <si>
    <t>Se evidencia la muestra de 5 CDP con el visto bueno y se verifica en el sistema el reporte de los 10 CDP expedidos en el periodo a evaluar.</t>
  </si>
  <si>
    <t>Reporte envio  Contaduria General de la Nación 2 CHIP presupuesto, CHIP Contable. 
Contraloria departamenetal Sia Observa 4.</t>
  </si>
  <si>
    <t>se presentaron en el cuatrimestre 10 requerimientos del proceso de cartera proceso 0121 debido a que no permite visar en  Contabilidad el documento 092.                   Se presentaron en el Cuatrimestre 8 requerimientos del modulo de Tesoreria documento 601 y 260 no permite el visado en contabilidad.</t>
  </si>
  <si>
    <t>Se evidencia requerimientos realizados por parte del proceso</t>
  </si>
  <si>
    <t>Soportes por escrito contenidos en los  5 informes mensuales  entregados por  los profesionales de apoyo</t>
  </si>
  <si>
    <t>Para el segundo cuatrimestre no se realizaron auditorias, queda publicado el Programa de auditoria de la entidad.</t>
  </si>
  <si>
    <t>Matriz de riesgos
Plan anticorrupción
Informe PQRS</t>
  </si>
  <si>
    <t>Se realizó seguimienyo al mapa de riesgos, plan anticorrupción y PQRS.</t>
  </si>
  <si>
    <t>No se evidecia anomalias de igual forma se solicita informe como soporte de inspección</t>
  </si>
  <si>
    <t>Se evidencia acta de gerencia</t>
  </si>
  <si>
    <t>Se evidencia por medio de las actas y comités de socialización.</t>
  </si>
  <si>
    <t>Memorando de citación y certificado de asistencia. Nota: El certificado de asistencia de Angela Berbeo y Leidy Rodríguez quedan pendientes pues hubo un error en la impresión debido a la digitación errada de las cédulas.</t>
  </si>
  <si>
    <t>Se evidencia memorandos de citación</t>
  </si>
  <si>
    <t>Se evidencia por medio de listados de asistencia y contrato con la ejecución.</t>
  </si>
  <si>
    <t>Se evidencia pagos realizados</t>
  </si>
  <si>
    <t>OPORTUNIDADES</t>
  </si>
  <si>
    <t xml:space="preserve">Evaluación e Implementación de herramienta de control empresarial como el cuadro de mando integral para el seguimiento y análisis de los objetivos, donde además de ver la perspectiva financiera podamos ver otros procesos como nuestros procedimientos, recursos y nuestros clientes (afiliados). Esta herramienta permitirá contemplar futuros proyectos para el beneficio de los afiliados de la corporación atendiendo las expectativas y requerimientos de las partes interesadas entre ellas el Gobernador y Junta directiva.
Por medio de herramienta de gestión se quiere asegurar la eficiencia y eficacia de los servicios prestados a los usuarios con altos estándares de calidad,
Ser pioneros y modelo en el otorgamiento de créditos del sector público. </t>
  </si>
  <si>
    <t xml:space="preserve">Desarrolllo de Programa de capacitacion en temas  como:
1. Liquidación de ahorros
2. Desglose detallado de crédito
3. Líneas de créditos 
Desarrollo de material impreso (volantes)
Lograr la eficacia en  el proceso
</t>
  </si>
  <si>
    <t>Implementar  en los medios  digitales el tratamiento de  preguntas  frecuentes, Chat en linea (Horas habiles).
Rediseño encuentas de  satisfacción con preguntas  que aporten información util a los planes de mejora</t>
  </si>
  <si>
    <t>Aprovechar las  herramientas de  comunicación de la  entidad para trasnmitir información relevante sobre  la ruta de atención de PQRSD.</t>
  </si>
  <si>
    <t xml:space="preserve">Plan de desarrollo de convenios con proveedores de servicios para  ampliar el portafolio de  beneficios a los afiliados generando un bienestar adicional a los créditos.
</t>
  </si>
  <si>
    <t>Extricto control al pago de  subsidios, mediante  alarmas en el sistema NOVASOFT</t>
  </si>
  <si>
    <t>Incluir dentro del  procedimiento de creditos la verificacion de la informacion suministrada y consignada por al afiliado en el formulario como en los documentos soportes.</t>
  </si>
  <si>
    <t>Generar  una alerta para los creditos desembolsados y que no registren pagos por mas de dos (2) meses en el reporte 048t y 048t10 con el fin de identifcar oportunamente y adelantar la gestion de cobro.</t>
  </si>
  <si>
    <t>Con la implementación del botón PSE, la gestión de la información realizará cruces mas oportunos entre el afiliado y los pagos que realiza.
Con respecto a las pagadurias se recomienza implementar un formato que unifique la información de los funcionarios asociados.</t>
  </si>
  <si>
    <t>DEFICIENCIA EN LA PLANEACIÓN CONTRACTUAL</t>
  </si>
  <si>
    <t>Generar una base de datos con los estudios previos que permita identificar las constantes contrataciones necesarias durante la vigencia, de las cuales se permita actualizar la normatividad y tener una base de datos propia de la entidad, para que la gestión de la contratación sea mas eficiente y más rápida durante la vigencia del año.</t>
  </si>
  <si>
    <t>Con realción a la ejecución del plan anual de adquisiciones, la Oficina Asesora de Contratación realizará un seguimiento al mismo generando alarmas de forma mensual a todos los procesos, en las cuales se indique la contratación que se encuentra pendiente por iniciar proceso y adicional indicando la fecha oportuna de presentación de la docuentación correspondiente</t>
  </si>
  <si>
    <t>Se evidencia que se ha realizado la actualización de equipos de la entidad, es importante para la siguiente vigencia se actualice el total de los equipos y así, se generará no solo actualización en el hardware y software de la entidad sino también en el estado de salud de los funcionarios.</t>
  </si>
  <si>
    <t>Generar capacitaciones a los funcionarios para el tratamiento de información tanto de los afiliados como de gestión diaria de la entidad, constante avisos o recordatorios via correo electronico e imágenes que permitan a los funcionarios no dejar las claves de computadores y usuarios disponibles a cualquier persona que ingrese a la entidad.</t>
  </si>
  <si>
    <t>Generar una base de datos que permita al proceso de gestión de la información tener mayor control de los documentos y actualizar el procedimiento incluyendo la implementación de formatos mensuales que permitan la trazabilidad de los documentos.</t>
  </si>
  <si>
    <t>Generar informes a los supervisores de los contratos que sirva a su vez para la evaluación a proveedores, siendo eficiente y util para futuras contrataciones.</t>
  </si>
  <si>
    <t>Generar estadisticas de las solicitudes que permitan a la entidad reconocer las verdaderas necesidades de la entidad y que permita tener mayor control del stock de productos de consumo de la entidad.
Generar un informe de elementos devolutivos que permita analizar el estado actual de los muebles y enseres de la entidad permitiendo junto con el proceso de gestión del talento humano establecer las necesidades en ergonomia de la entidad.</t>
  </si>
  <si>
    <t>Analizar la planeación y ejecución del plan de mantenimiento actual, que permita generar un diagnostico de las necesidades repetitivas de la infraestructura y del parque automotor de la entidad.</t>
  </si>
  <si>
    <t>* Distribución cargas de trabajo.
* Distribucion espacios fisicos con mejoramiento de puestos de trabajo y compra de mobiliario.
*Fomento del Clima laboral saludable
*Eventos especiales para mejorar las relaciones interpersonales
*Mejoramiento de la comunicación interna.
*Plan de desvinculación asistida,  que permita incentivar a los funcionarios para su retiro y enfrentamiento del cambio y que reconozca la trayectoria laboral y agradecimiento por los servicios prestados.</t>
  </si>
  <si>
    <t>Aprovechar la herramienta del novasoft para generar alarmas  relacionados  con la  duplicidad de pagos y  verificación en la expedición de CDP. Estar  en continua  evaluación de los procesos  financieros</t>
  </si>
  <si>
    <t>Generar avisos informativos dentro de la oficina de gestión financiera que permita a los funcionarios recordar y presentar los reportes oportunamente</t>
  </si>
  <si>
    <t>Con ayuda del sistema Novasoft en la cual se cruce la información de las resoluciones de pago con las del CDP que permita dar avisos sí hay diferencias entre ambas.</t>
  </si>
  <si>
    <t>Generar reuniones con los funcionarios encargados de dar gestión en el aplicativo Novasoft y los responsables para generar un inventarios de las fallas más constantes en el sistema y así crear modulos más eficientes que esten acordesa las necesidades de la entidad.</t>
  </si>
  <si>
    <t>Generar un analisis de las bases de datos generada por Litisoft la cual permita llevar la trazabilidad de los procesos juridicos y generar las alarmas oportunas para el proceso de gestión juridica y la firma de abogados.</t>
  </si>
  <si>
    <t xml:space="preserve"> 
Por medio de comunicación escrita se hace la entrega formal de las obligaciones e inicio de proceso judicial, al contratista que está ejerciendo la representación judicial de la entidad.</t>
  </si>
  <si>
    <t>Generar un reporte en el sistema Novasoft que permita ver el estado de la cartera para evitar que la firma de abogados devuelva las obligaciones a las cuales los afiliados han generado pagos para estar al día con la entidad.</t>
  </si>
  <si>
    <t>Definir los rolles actuales de la oficina que permita estar en sintonia con MIPG, dando cumplimiento así a las directrices dadas por la función pública y dando una mejor y eficaz gestión de los procedimientos, seguimientos y auditorias dentro de la entidad.</t>
  </si>
  <si>
    <t>Se recibieron 726 creditos, que contienene 726 formularios,  1450 pagares y 27 escrituras. Bajo la modalidad de transferencias documentales.</t>
  </si>
  <si>
    <t>Se registraron 162 documentos en salida en el primer cuatrimestre del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</si>
</sst>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\ * #,##0.00_);_(&quot;$&quot;\ * \(#,##0.00\);_(&quot;$&quot;\ 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0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sz val="6"/>
      <color theme="1"/>
      <name val="Arial"/>
      <family val="2"/>
    </font>
    <font>
      <u/>
      <sz val="11"/>
      <color theme="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11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164" fontId="1" fillId="0" borderId="0" applyFont="0" applyFill="0" applyBorder="0" applyAlignment="0" applyProtection="0"/>
  </cellStyleXfs>
  <cellXfs count="223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textRotation="255"/>
    </xf>
    <xf numFmtId="0" fontId="7" fillId="7" borderId="5" xfId="0" applyFont="1" applyFill="1" applyBorder="1" applyAlignment="1">
      <alignment horizontal="center" vertical="center" textRotation="255"/>
    </xf>
    <xf numFmtId="0" fontId="13" fillId="0" borderId="0" xfId="0" applyFont="1" applyAlignment="1">
      <alignment horizontal="center"/>
    </xf>
    <xf numFmtId="0" fontId="8" fillId="0" borderId="7" xfId="0" applyFont="1" applyFill="1" applyBorder="1" applyAlignment="1">
      <alignment horizontal="justify" vertical="top" wrapText="1"/>
    </xf>
    <xf numFmtId="0" fontId="8" fillId="0" borderId="7" xfId="0" applyFont="1" applyFill="1" applyBorder="1" applyAlignment="1">
      <alignment horizontal="justify" vertical="center" wrapText="1"/>
    </xf>
    <xf numFmtId="0" fontId="8" fillId="0" borderId="8" xfId="0" applyFont="1" applyFill="1" applyBorder="1" applyAlignment="1">
      <alignment horizontal="justify" vertical="center"/>
    </xf>
    <xf numFmtId="0" fontId="8" fillId="0" borderId="9" xfId="0" applyFont="1" applyFill="1" applyBorder="1" applyAlignment="1">
      <alignment horizontal="justify" vertical="center" wrapText="1"/>
    </xf>
    <xf numFmtId="0" fontId="3" fillId="8" borderId="7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3" fillId="0" borderId="0" xfId="0" applyFont="1" applyAlignment="1">
      <alignment horizontal="justify"/>
    </xf>
    <xf numFmtId="9" fontId="13" fillId="0" borderId="0" xfId="1" applyFont="1" applyAlignment="1">
      <alignment horizontal="justify"/>
    </xf>
    <xf numFmtId="0" fontId="5" fillId="0" borderId="6" xfId="0" applyFont="1" applyBorder="1" applyAlignment="1">
      <alignment horizontal="justify" vertical="center" wrapText="1"/>
    </xf>
    <xf numFmtId="49" fontId="3" fillId="0" borderId="6" xfId="0" applyNumberFormat="1" applyFont="1" applyBorder="1" applyAlignment="1">
      <alignment horizontal="justify" vertical="center" wrapText="1"/>
    </xf>
    <xf numFmtId="49" fontId="8" fillId="0" borderId="6" xfId="2" applyNumberFormat="1" applyFont="1" applyFill="1" applyBorder="1" applyAlignment="1">
      <alignment horizontal="justify" vertical="center" wrapText="1"/>
    </xf>
    <xf numFmtId="0" fontId="3" fillId="8" borderId="6" xfId="0" applyFont="1" applyFill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/>
    </xf>
    <xf numFmtId="0" fontId="9" fillId="0" borderId="6" xfId="0" applyFont="1" applyFill="1" applyBorder="1" applyAlignment="1">
      <alignment horizontal="justify" vertical="center" textRotation="255"/>
    </xf>
    <xf numFmtId="49" fontId="3" fillId="8" borderId="6" xfId="0" applyNumberFormat="1" applyFont="1" applyFill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49" fontId="13" fillId="0" borderId="6" xfId="0" applyNumberFormat="1" applyFont="1" applyBorder="1" applyAlignment="1">
      <alignment horizontal="justify" vertical="center" wrapText="1"/>
    </xf>
    <xf numFmtId="0" fontId="13" fillId="0" borderId="6" xfId="0" applyFont="1" applyBorder="1" applyAlignment="1">
      <alignment horizontal="justify" vertical="center" wrapText="1"/>
    </xf>
    <xf numFmtId="0" fontId="16" fillId="8" borderId="8" xfId="0" applyFont="1" applyFill="1" applyBorder="1" applyAlignment="1">
      <alignment horizontal="justify" vertical="center" wrapText="1"/>
    </xf>
    <xf numFmtId="9" fontId="16" fillId="8" borderId="8" xfId="1" applyFont="1" applyFill="1" applyBorder="1" applyAlignment="1">
      <alignment horizontal="justify" vertical="center" wrapText="1"/>
    </xf>
    <xf numFmtId="0" fontId="16" fillId="0" borderId="9" xfId="0" applyFont="1" applyFill="1" applyBorder="1" applyAlignment="1">
      <alignment horizontal="justify" vertical="center" wrapText="1"/>
    </xf>
    <xf numFmtId="9" fontId="13" fillId="0" borderId="7" xfId="0" applyNumberFormat="1" applyFont="1" applyFill="1" applyBorder="1" applyAlignment="1">
      <alignment horizontal="justify" vertical="center" wrapText="1"/>
    </xf>
    <xf numFmtId="0" fontId="16" fillId="0" borderId="8" xfId="0" applyFont="1" applyFill="1" applyBorder="1" applyAlignment="1">
      <alignment horizontal="justify" vertical="center" wrapText="1"/>
    </xf>
    <xf numFmtId="9" fontId="16" fillId="0" borderId="8" xfId="1" applyFont="1" applyFill="1" applyBorder="1" applyAlignment="1">
      <alignment horizontal="justify" vertical="center" wrapText="1"/>
    </xf>
    <xf numFmtId="0" fontId="16" fillId="0" borderId="7" xfId="0" applyFont="1" applyFill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49" fontId="3" fillId="0" borderId="8" xfId="0" applyNumberFormat="1" applyFont="1" applyBorder="1" applyAlignment="1">
      <alignment horizontal="justify" vertical="center" wrapText="1"/>
    </xf>
    <xf numFmtId="49" fontId="8" fillId="0" borderId="8" xfId="2" applyNumberFormat="1" applyFont="1" applyFill="1" applyBorder="1" applyAlignment="1">
      <alignment horizontal="justify" vertical="center" wrapText="1"/>
    </xf>
    <xf numFmtId="0" fontId="3" fillId="8" borderId="8" xfId="0" applyFont="1" applyFill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/>
    </xf>
    <xf numFmtId="0" fontId="10" fillId="0" borderId="8" xfId="0" applyFont="1" applyFill="1" applyBorder="1" applyAlignment="1">
      <alignment horizontal="justify" vertical="center" textRotation="255" wrapText="1"/>
    </xf>
    <xf numFmtId="49" fontId="3" fillId="8" borderId="8" xfId="0" applyNumberFormat="1" applyFont="1" applyFill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49" fontId="13" fillId="0" borderId="8" xfId="0" applyNumberFormat="1" applyFont="1" applyBorder="1" applyAlignment="1">
      <alignment horizontal="justify" vertical="center" wrapText="1"/>
    </xf>
    <xf numFmtId="0" fontId="13" fillId="0" borderId="8" xfId="0" applyFont="1" applyBorder="1" applyAlignment="1">
      <alignment horizontal="justify" vertical="center" wrapText="1"/>
    </xf>
    <xf numFmtId="0" fontId="5" fillId="8" borderId="8" xfId="0" applyFont="1" applyFill="1" applyBorder="1" applyAlignment="1">
      <alignment horizontal="justify" vertical="center" wrapText="1"/>
    </xf>
    <xf numFmtId="0" fontId="3" fillId="8" borderId="8" xfId="0" applyFont="1" applyFill="1" applyBorder="1" applyAlignment="1">
      <alignment horizontal="justify" vertical="center"/>
    </xf>
    <xf numFmtId="0" fontId="9" fillId="0" borderId="8" xfId="0" applyFont="1" applyFill="1" applyBorder="1" applyAlignment="1">
      <alignment horizontal="justify" vertical="center" textRotation="255"/>
    </xf>
    <xf numFmtId="49" fontId="8" fillId="8" borderId="8" xfId="0" applyNumberFormat="1" applyFont="1" applyFill="1" applyBorder="1" applyAlignment="1">
      <alignment horizontal="justify" vertical="center" wrapText="1"/>
    </xf>
    <xf numFmtId="9" fontId="13" fillId="8" borderId="10" xfId="0" applyNumberFormat="1" applyFont="1" applyFill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justify" vertical="center" textRotation="255"/>
    </xf>
    <xf numFmtId="49" fontId="13" fillId="8" borderId="8" xfId="0" applyNumberFormat="1" applyFont="1" applyFill="1" applyBorder="1" applyAlignment="1">
      <alignment horizontal="justify" vertical="center" wrapText="1"/>
    </xf>
    <xf numFmtId="0" fontId="13" fillId="8" borderId="8" xfId="0" applyFont="1" applyFill="1" applyBorder="1" applyAlignment="1">
      <alignment horizontal="justify" vertical="center" wrapText="1"/>
    </xf>
    <xf numFmtId="9" fontId="13" fillId="8" borderId="8" xfId="1" applyFont="1" applyFill="1" applyBorder="1" applyAlignment="1">
      <alignment horizontal="justify" vertical="center" wrapText="1"/>
    </xf>
    <xf numFmtId="0" fontId="16" fillId="8" borderId="9" xfId="0" applyFont="1" applyFill="1" applyBorder="1" applyAlignment="1">
      <alignment horizontal="justify" vertical="center" wrapText="1"/>
    </xf>
    <xf numFmtId="0" fontId="13" fillId="8" borderId="9" xfId="0" applyFont="1" applyFill="1" applyBorder="1" applyAlignment="1">
      <alignment horizontal="justify" vertical="center" wrapText="1"/>
    </xf>
    <xf numFmtId="0" fontId="13" fillId="8" borderId="7" xfId="0" applyFont="1" applyFill="1" applyBorder="1" applyAlignment="1">
      <alignment horizontal="justify" vertical="center" wrapText="1"/>
    </xf>
    <xf numFmtId="0" fontId="13" fillId="8" borderId="0" xfId="0" applyFont="1" applyFill="1" applyAlignment="1">
      <alignment horizontal="justify"/>
    </xf>
    <xf numFmtId="0" fontId="13" fillId="9" borderId="0" xfId="0" applyFont="1" applyFill="1" applyAlignment="1">
      <alignment horizontal="justify"/>
    </xf>
    <xf numFmtId="0" fontId="16" fillId="8" borderId="7" xfId="0" applyFont="1" applyFill="1" applyBorder="1" applyAlignment="1">
      <alignment horizontal="justify" vertical="center" wrapText="1"/>
    </xf>
    <xf numFmtId="0" fontId="13" fillId="11" borderId="0" xfId="0" applyFont="1" applyFill="1" applyAlignment="1">
      <alignment horizontal="justify"/>
    </xf>
    <xf numFmtId="49" fontId="3" fillId="8" borderId="8" xfId="0" applyNumberFormat="1" applyFont="1" applyFill="1" applyBorder="1" applyAlignment="1">
      <alignment horizontal="justify" vertical="center"/>
    </xf>
    <xf numFmtId="49" fontId="8" fillId="0" borderId="8" xfId="0" applyNumberFormat="1" applyFont="1" applyFill="1" applyBorder="1" applyAlignment="1">
      <alignment horizontal="justify" vertical="center" wrapText="1"/>
    </xf>
    <xf numFmtId="9" fontId="13" fillId="0" borderId="8" xfId="1" applyNumberFormat="1" applyFont="1" applyBorder="1" applyAlignment="1">
      <alignment horizontal="justify" vertical="center" wrapText="1"/>
    </xf>
    <xf numFmtId="0" fontId="13" fillId="0" borderId="9" xfId="0" applyFont="1" applyFill="1" applyBorder="1" applyAlignment="1">
      <alignment horizontal="justify" vertical="center" wrapText="1"/>
    </xf>
    <xf numFmtId="0" fontId="13" fillId="0" borderId="7" xfId="0" applyFont="1" applyBorder="1" applyAlignment="1">
      <alignment horizontal="justify" vertical="center" wrapText="1"/>
    </xf>
    <xf numFmtId="9" fontId="13" fillId="0" borderId="8" xfId="1" applyFont="1" applyBorder="1" applyAlignment="1">
      <alignment horizontal="justify" vertical="center" wrapText="1"/>
    </xf>
    <xf numFmtId="0" fontId="13" fillId="0" borderId="9" xfId="0" applyFont="1" applyBorder="1" applyAlignment="1">
      <alignment horizontal="justify" vertical="center" wrapText="1"/>
    </xf>
    <xf numFmtId="49" fontId="13" fillId="0" borderId="8" xfId="0" applyNumberFormat="1" applyFont="1" applyFill="1" applyBorder="1" applyAlignment="1">
      <alignment horizontal="justify" vertical="center" wrapText="1"/>
    </xf>
    <xf numFmtId="0" fontId="13" fillId="0" borderId="8" xfId="0" applyFont="1" applyFill="1" applyBorder="1" applyAlignment="1">
      <alignment horizontal="justify" vertical="center" wrapText="1"/>
    </xf>
    <xf numFmtId="0" fontId="13" fillId="0" borderId="7" xfId="0" applyFont="1" applyFill="1" applyBorder="1" applyAlignment="1">
      <alignment horizontal="justify" vertical="center" wrapText="1"/>
    </xf>
    <xf numFmtId="9" fontId="13" fillId="0" borderId="8" xfId="1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9" fillId="8" borderId="8" xfId="0" applyFont="1" applyFill="1" applyBorder="1" applyAlignment="1">
      <alignment horizontal="justify" vertical="center" textRotation="255"/>
    </xf>
    <xf numFmtId="0" fontId="13" fillId="10" borderId="0" xfId="0" applyFont="1" applyFill="1" applyAlignment="1">
      <alignment horizontal="justify"/>
    </xf>
    <xf numFmtId="49" fontId="3" fillId="0" borderId="15" xfId="0" applyNumberFormat="1" applyFont="1" applyBorder="1" applyAlignment="1">
      <alignment horizontal="justify" vertical="center" wrapText="1"/>
    </xf>
    <xf numFmtId="49" fontId="8" fillId="0" borderId="15" xfId="0" applyNumberFormat="1" applyFont="1" applyFill="1" applyBorder="1" applyAlignment="1">
      <alignment horizontal="justify" vertical="center" wrapText="1"/>
    </xf>
    <xf numFmtId="0" fontId="3" fillId="8" borderId="15" xfId="0" applyFont="1" applyFill="1" applyBorder="1" applyAlignment="1">
      <alignment horizontal="justify" vertical="center"/>
    </xf>
    <xf numFmtId="0" fontId="4" fillId="0" borderId="15" xfId="0" applyFont="1" applyFill="1" applyBorder="1" applyAlignment="1">
      <alignment horizontal="justify" vertical="center" textRotation="255" wrapText="1"/>
    </xf>
    <xf numFmtId="49" fontId="3" fillId="8" borderId="15" xfId="0" applyNumberFormat="1" applyFont="1" applyFill="1" applyBorder="1" applyAlignment="1">
      <alignment horizontal="justify" vertical="center" wrapText="1"/>
    </xf>
    <xf numFmtId="0" fontId="8" fillId="0" borderId="15" xfId="0" applyFont="1" applyFill="1" applyBorder="1" applyAlignment="1">
      <alignment horizontal="justify" vertical="center" wrapText="1"/>
    </xf>
    <xf numFmtId="0" fontId="17" fillId="8" borderId="8" xfId="0" applyFont="1" applyFill="1" applyBorder="1" applyAlignment="1">
      <alignment horizontal="justify" vertical="center" wrapText="1"/>
    </xf>
    <xf numFmtId="0" fontId="5" fillId="0" borderId="18" xfId="0" applyFont="1" applyFill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justify" vertical="center" textRotation="255" wrapText="1"/>
    </xf>
    <xf numFmtId="0" fontId="3" fillId="0" borderId="15" xfId="0" applyFont="1" applyBorder="1" applyAlignment="1">
      <alignment horizontal="justify" vertical="center" wrapText="1"/>
    </xf>
    <xf numFmtId="0" fontId="15" fillId="8" borderId="8" xfId="0" applyFont="1" applyFill="1" applyBorder="1" applyAlignment="1">
      <alignment horizontal="justify" vertical="center" wrapText="1"/>
    </xf>
    <xf numFmtId="0" fontId="8" fillId="0" borderId="8" xfId="0" applyFont="1" applyFill="1" applyBorder="1" applyAlignment="1">
      <alignment horizontal="justify" vertical="center" wrapText="1"/>
    </xf>
    <xf numFmtId="9" fontId="13" fillId="8" borderId="7" xfId="1" applyFont="1" applyFill="1" applyBorder="1" applyAlignment="1">
      <alignment horizontal="justify" vertical="center" wrapText="1"/>
    </xf>
    <xf numFmtId="0" fontId="16" fillId="0" borderId="8" xfId="0" applyFont="1" applyFill="1" applyBorder="1" applyAlignment="1">
      <alignment horizontal="justify" vertical="center"/>
    </xf>
    <xf numFmtId="49" fontId="8" fillId="8" borderId="8" xfId="2" applyNumberFormat="1" applyFont="1" applyFill="1" applyBorder="1" applyAlignment="1">
      <alignment horizontal="justify" vertical="center" wrapText="1"/>
    </xf>
    <xf numFmtId="49" fontId="16" fillId="0" borderId="8" xfId="2" applyNumberFormat="1" applyFont="1" applyFill="1" applyBorder="1" applyAlignment="1">
      <alignment horizontal="justify" vertical="center" wrapText="1"/>
    </xf>
    <xf numFmtId="0" fontId="16" fillId="0" borderId="8" xfId="2" applyFont="1" applyFill="1" applyBorder="1" applyAlignment="1">
      <alignment horizontal="justify" vertical="center" wrapText="1"/>
    </xf>
    <xf numFmtId="0" fontId="16" fillId="0" borderId="7" xfId="2" applyFont="1" applyFill="1" applyBorder="1" applyAlignment="1">
      <alignment horizontal="justify" vertical="center" wrapText="1"/>
    </xf>
    <xf numFmtId="0" fontId="3" fillId="8" borderId="8" xfId="0" applyFont="1" applyFill="1" applyBorder="1" applyAlignment="1">
      <alignment horizontal="justify" vertical="center" textRotation="255"/>
    </xf>
    <xf numFmtId="9" fontId="13" fillId="0" borderId="8" xfId="0" applyNumberFormat="1" applyFont="1" applyBorder="1" applyAlignment="1">
      <alignment horizontal="justify" vertical="center" wrapText="1"/>
    </xf>
    <xf numFmtId="0" fontId="16" fillId="8" borderId="8" xfId="0" applyFont="1" applyFill="1" applyBorder="1" applyAlignment="1">
      <alignment horizontal="justify" vertical="center"/>
    </xf>
    <xf numFmtId="0" fontId="5" fillId="0" borderId="15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/>
    </xf>
    <xf numFmtId="0" fontId="3" fillId="8" borderId="15" xfId="0" applyFont="1" applyFill="1" applyBorder="1" applyAlignment="1">
      <alignment horizontal="justify" vertical="center" textRotation="255"/>
    </xf>
    <xf numFmtId="0" fontId="8" fillId="8" borderId="15" xfId="0" applyFont="1" applyFill="1" applyBorder="1" applyAlignment="1">
      <alignment horizontal="justify" vertical="center" textRotation="255" wrapText="1"/>
    </xf>
    <xf numFmtId="49" fontId="13" fillId="0" borderId="15" xfId="0" applyNumberFormat="1" applyFont="1" applyBorder="1" applyAlignment="1">
      <alignment horizontal="justify" vertical="center" wrapText="1"/>
    </xf>
    <xf numFmtId="0" fontId="13" fillId="0" borderId="15" xfId="0" applyFont="1" applyBorder="1" applyAlignment="1">
      <alignment horizontal="justify" vertical="center" wrapText="1"/>
    </xf>
    <xf numFmtId="9" fontId="16" fillId="0" borderId="15" xfId="1" applyFont="1" applyFill="1" applyBorder="1" applyAlignment="1">
      <alignment horizontal="justify" vertical="center" wrapText="1"/>
    </xf>
    <xf numFmtId="0" fontId="16" fillId="0" borderId="15" xfId="0" applyFont="1" applyFill="1" applyBorder="1" applyAlignment="1">
      <alignment horizontal="justify" vertical="center" wrapText="1"/>
    </xf>
    <xf numFmtId="49" fontId="3" fillId="0" borderId="8" xfId="0" applyNumberFormat="1" applyFont="1" applyBorder="1" applyAlignment="1">
      <alignment horizontal="justify" vertical="center"/>
    </xf>
    <xf numFmtId="0" fontId="8" fillId="8" borderId="8" xfId="0" applyFont="1" applyFill="1" applyBorder="1" applyAlignment="1">
      <alignment horizontal="justify" vertical="center" textRotation="255" wrapText="1"/>
    </xf>
    <xf numFmtId="49" fontId="16" fillId="0" borderId="8" xfId="0" applyNumberFormat="1" applyFont="1" applyFill="1" applyBorder="1" applyAlignment="1">
      <alignment horizontal="justify" vertical="center" wrapText="1"/>
    </xf>
    <xf numFmtId="0" fontId="16" fillId="8" borderId="8" xfId="0" applyNumberFormat="1" applyFont="1" applyFill="1" applyBorder="1" applyAlignment="1">
      <alignment horizontal="justify" vertical="center" wrapText="1"/>
    </xf>
    <xf numFmtId="9" fontId="13" fillId="0" borderId="10" xfId="0" applyNumberFormat="1" applyFont="1" applyBorder="1" applyAlignment="1">
      <alignment horizontal="justify" vertical="center" wrapText="1"/>
    </xf>
    <xf numFmtId="0" fontId="16" fillId="0" borderId="9" xfId="0" applyNumberFormat="1" applyFont="1" applyFill="1" applyBorder="1" applyAlignment="1">
      <alignment horizontal="justify" vertical="center" wrapText="1"/>
    </xf>
    <xf numFmtId="0" fontId="16" fillId="0" borderId="7" xfId="0" applyNumberFormat="1" applyFont="1" applyBorder="1" applyAlignment="1">
      <alignment horizontal="justify" vertical="center" wrapText="1"/>
    </xf>
    <xf numFmtId="9" fontId="16" fillId="0" borderId="8" xfId="1" applyFont="1" applyBorder="1" applyAlignment="1">
      <alignment horizontal="justify" vertical="center" wrapText="1"/>
    </xf>
    <xf numFmtId="0" fontId="16" fillId="0" borderId="7" xfId="0" applyNumberFormat="1" applyFont="1" applyFill="1" applyBorder="1" applyAlignment="1">
      <alignment horizontal="justify" vertical="center" wrapText="1"/>
    </xf>
    <xf numFmtId="0" fontId="16" fillId="0" borderId="8" xfId="0" applyNumberFormat="1" applyFont="1" applyFill="1" applyBorder="1" applyAlignment="1">
      <alignment horizontal="justify" vertical="center" wrapText="1"/>
    </xf>
    <xf numFmtId="0" fontId="3" fillId="8" borderId="8" xfId="0" applyNumberFormat="1" applyFont="1" applyFill="1" applyBorder="1" applyAlignment="1">
      <alignment horizontal="justify" vertical="center"/>
    </xf>
    <xf numFmtId="0" fontId="4" fillId="0" borderId="8" xfId="0" applyNumberFormat="1" applyFont="1" applyFill="1" applyBorder="1" applyAlignment="1">
      <alignment horizontal="justify" vertical="center" textRotation="255" wrapText="1"/>
    </xf>
    <xf numFmtId="0" fontId="3" fillId="0" borderId="8" xfId="0" applyNumberFormat="1" applyFont="1" applyBorder="1" applyAlignment="1">
      <alignment horizontal="justify" vertical="center" wrapText="1"/>
    </xf>
    <xf numFmtId="49" fontId="16" fillId="8" borderId="8" xfId="0" applyNumberFormat="1" applyFont="1" applyFill="1" applyBorder="1" applyAlignment="1">
      <alignment horizontal="justify" vertical="center" wrapText="1"/>
    </xf>
    <xf numFmtId="49" fontId="15" fillId="0" borderId="7" xfId="0" applyNumberFormat="1" applyFont="1" applyFill="1" applyBorder="1" applyAlignment="1">
      <alignment horizontal="justify" vertical="center" wrapText="1"/>
    </xf>
    <xf numFmtId="9" fontId="16" fillId="0" borderId="8" xfId="1" applyFont="1" applyFill="1" applyBorder="1" applyAlignment="1">
      <alignment horizontal="justify" vertical="center"/>
    </xf>
    <xf numFmtId="49" fontId="16" fillId="0" borderId="7" xfId="0" applyNumberFormat="1" applyFont="1" applyFill="1" applyBorder="1" applyAlignment="1">
      <alignment horizontal="justify" vertical="center" wrapText="1"/>
    </xf>
    <xf numFmtId="49" fontId="16" fillId="0" borderId="8" xfId="0" applyNumberFormat="1" applyFont="1" applyFill="1" applyBorder="1" applyAlignment="1">
      <alignment horizontal="justify" vertical="center"/>
    </xf>
    <xf numFmtId="0" fontId="13" fillId="0" borderId="16" xfId="0" applyFont="1" applyBorder="1" applyAlignment="1">
      <alignment horizontal="justify" vertical="center" wrapText="1"/>
    </xf>
    <xf numFmtId="49" fontId="13" fillId="0" borderId="0" xfId="0" applyNumberFormat="1" applyFont="1" applyAlignment="1">
      <alignment horizontal="justify" vertical="center"/>
    </xf>
    <xf numFmtId="0" fontId="14" fillId="0" borderId="0" xfId="0" applyFont="1" applyAlignment="1">
      <alignment horizontal="justify"/>
    </xf>
    <xf numFmtId="49" fontId="11" fillId="0" borderId="0" xfId="0" applyNumberFormat="1" applyFont="1" applyAlignment="1">
      <alignment horizontal="justify" vertical="center"/>
    </xf>
    <xf numFmtId="0" fontId="11" fillId="0" borderId="0" xfId="0" applyFont="1" applyAlignment="1">
      <alignment horizontal="justify"/>
    </xf>
    <xf numFmtId="9" fontId="11" fillId="0" borderId="0" xfId="1" applyFont="1" applyAlignment="1">
      <alignment horizontal="justify"/>
    </xf>
    <xf numFmtId="0" fontId="16" fillId="0" borderId="21" xfId="0" applyFont="1" applyFill="1" applyBorder="1" applyAlignment="1">
      <alignment horizontal="justify" vertical="center" wrapText="1"/>
    </xf>
    <xf numFmtId="0" fontId="16" fillId="0" borderId="22" xfId="0" applyFont="1" applyFill="1" applyBorder="1" applyAlignment="1">
      <alignment horizontal="justify" vertical="center" wrapText="1"/>
    </xf>
    <xf numFmtId="0" fontId="13" fillId="8" borderId="22" xfId="0" applyFont="1" applyFill="1" applyBorder="1" applyAlignment="1">
      <alignment horizontal="justify" vertical="center" wrapText="1"/>
    </xf>
    <xf numFmtId="0" fontId="16" fillId="8" borderId="22" xfId="0" applyFont="1" applyFill="1" applyBorder="1" applyAlignment="1">
      <alignment horizontal="justify" vertical="center" wrapText="1"/>
    </xf>
    <xf numFmtId="49" fontId="16" fillId="0" borderId="22" xfId="0" applyNumberFormat="1" applyFont="1" applyFill="1" applyBorder="1" applyAlignment="1">
      <alignment horizontal="justify" vertical="center" wrapText="1"/>
    </xf>
    <xf numFmtId="9" fontId="13" fillId="8" borderId="7" xfId="0" applyNumberFormat="1" applyFont="1" applyFill="1" applyBorder="1" applyAlignment="1">
      <alignment horizontal="justify" vertical="center" wrapText="1"/>
    </xf>
    <xf numFmtId="49" fontId="13" fillId="0" borderId="7" xfId="0" applyNumberFormat="1" applyFont="1" applyBorder="1" applyAlignment="1">
      <alignment horizontal="justify" vertical="center" wrapText="1"/>
    </xf>
    <xf numFmtId="164" fontId="13" fillId="0" borderId="7" xfId="3" applyFont="1" applyBorder="1" applyAlignment="1">
      <alignment horizontal="justify" vertical="center" wrapText="1"/>
    </xf>
    <xf numFmtId="9" fontId="16" fillId="0" borderId="16" xfId="1" applyFont="1" applyFill="1" applyBorder="1" applyAlignment="1">
      <alignment horizontal="justify" vertical="center" wrapText="1"/>
    </xf>
    <xf numFmtId="0" fontId="16" fillId="8" borderId="7" xfId="0" applyNumberFormat="1" applyFont="1" applyFill="1" applyBorder="1" applyAlignment="1">
      <alignment horizontal="justify" vertical="center" wrapText="1"/>
    </xf>
    <xf numFmtId="49" fontId="13" fillId="8" borderId="7" xfId="0" applyNumberFormat="1" applyFont="1" applyFill="1" applyBorder="1" applyAlignment="1">
      <alignment horizontal="justify" vertical="center" wrapText="1"/>
    </xf>
    <xf numFmtId="0" fontId="13" fillId="8" borderId="4" xfId="0" applyFont="1" applyFill="1" applyBorder="1" applyAlignment="1">
      <alignment horizontal="justify" vertical="center" wrapText="1"/>
    </xf>
    <xf numFmtId="0" fontId="16" fillId="8" borderId="5" xfId="0" applyFont="1" applyFill="1" applyBorder="1" applyAlignment="1">
      <alignment horizontal="justify" vertical="center" wrapText="1"/>
    </xf>
    <xf numFmtId="9" fontId="16" fillId="8" borderId="5" xfId="1" applyFont="1" applyFill="1" applyBorder="1" applyAlignment="1">
      <alignment horizontal="justify" vertical="center" wrapText="1"/>
    </xf>
    <xf numFmtId="0" fontId="13" fillId="0" borderId="11" xfId="0" applyFont="1" applyBorder="1" applyAlignment="1">
      <alignment horizontal="justify" vertical="center" wrapText="1"/>
    </xf>
    <xf numFmtId="0" fontId="13" fillId="8" borderId="23" xfId="0" applyFont="1" applyFill="1" applyBorder="1" applyAlignment="1">
      <alignment horizontal="justify" vertical="center" wrapText="1"/>
    </xf>
    <xf numFmtId="0" fontId="13" fillId="0" borderId="23" xfId="0" applyFont="1" applyFill="1" applyBorder="1" applyAlignment="1">
      <alignment horizontal="justify" vertical="center" wrapText="1"/>
    </xf>
    <xf numFmtId="49" fontId="13" fillId="0" borderId="7" xfId="0" applyNumberFormat="1" applyFont="1" applyFill="1" applyBorder="1" applyAlignment="1">
      <alignment horizontal="justify" vertical="center" wrapText="1"/>
    </xf>
    <xf numFmtId="0" fontId="13" fillId="0" borderId="4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justify" vertical="center" wrapText="1"/>
    </xf>
    <xf numFmtId="9" fontId="16" fillId="0" borderId="5" xfId="1" applyFont="1" applyFill="1" applyBorder="1" applyAlignment="1">
      <alignment horizontal="justify" vertical="center" wrapText="1"/>
    </xf>
    <xf numFmtId="0" fontId="13" fillId="0" borderId="22" xfId="0" applyFont="1" applyBorder="1" applyAlignment="1">
      <alignment horizontal="justify" vertical="center" wrapText="1"/>
    </xf>
    <xf numFmtId="0" fontId="13" fillId="0" borderId="22" xfId="0" applyFont="1" applyFill="1" applyBorder="1" applyAlignment="1">
      <alignment horizontal="justify" vertical="center" wrapText="1"/>
    </xf>
    <xf numFmtId="0" fontId="16" fillId="0" borderId="22" xfId="0" applyNumberFormat="1" applyFont="1" applyFill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13" fillId="0" borderId="20" xfId="0" applyFont="1" applyBorder="1" applyAlignment="1">
      <alignment horizontal="justify" vertical="center" wrapText="1"/>
    </xf>
    <xf numFmtId="0" fontId="13" fillId="8" borderId="23" xfId="0" applyFont="1" applyFill="1" applyBorder="1" applyAlignment="1">
      <alignment horizontal="justify" vertical="center"/>
    </xf>
    <xf numFmtId="0" fontId="13" fillId="0" borderId="23" xfId="0" applyFont="1" applyBorder="1" applyAlignment="1">
      <alignment horizontal="justify" vertical="center" wrapText="1"/>
    </xf>
    <xf numFmtId="0" fontId="13" fillId="0" borderId="23" xfId="0" applyFont="1" applyBorder="1" applyAlignment="1">
      <alignment horizontal="justify" vertical="center"/>
    </xf>
    <xf numFmtId="0" fontId="5" fillId="0" borderId="27" xfId="0" applyFont="1" applyBorder="1" applyAlignment="1">
      <alignment horizontal="justify" vertical="center"/>
    </xf>
    <xf numFmtId="0" fontId="5" fillId="0" borderId="7" xfId="0" applyFont="1" applyBorder="1" applyAlignment="1">
      <alignment horizontal="justify" vertical="center"/>
    </xf>
    <xf numFmtId="0" fontId="5" fillId="8" borderId="7" xfId="0" applyFont="1" applyFill="1" applyBorder="1" applyAlignment="1">
      <alignment horizontal="justify" vertical="center"/>
    </xf>
    <xf numFmtId="0" fontId="5" fillId="0" borderId="28" xfId="0" applyFont="1" applyBorder="1" applyAlignment="1">
      <alignment horizontal="justify" vertical="center"/>
    </xf>
    <xf numFmtId="49" fontId="3" fillId="8" borderId="5" xfId="0" applyNumberFormat="1" applyFont="1" applyFill="1" applyBorder="1" applyAlignment="1">
      <alignment horizontal="justify" vertical="center" wrapText="1"/>
    </xf>
    <xf numFmtId="49" fontId="13" fillId="0" borderId="5" xfId="0" applyNumberFormat="1" applyFont="1" applyBorder="1" applyAlignment="1">
      <alignment horizontal="justify" vertical="center" wrapText="1"/>
    </xf>
    <xf numFmtId="0" fontId="16" fillId="0" borderId="20" xfId="0" applyFont="1" applyFill="1" applyBorder="1" applyAlignment="1">
      <alignment horizontal="justify" vertical="center" wrapText="1"/>
    </xf>
    <xf numFmtId="0" fontId="13" fillId="0" borderId="23" xfId="0" applyFont="1" applyBorder="1" applyAlignment="1">
      <alignment horizontal="justify" vertical="center"/>
    </xf>
    <xf numFmtId="0" fontId="13" fillId="0" borderId="26" xfId="0" applyFont="1" applyBorder="1" applyAlignment="1">
      <alignment horizontal="justify" vertical="center"/>
    </xf>
    <xf numFmtId="0" fontId="7" fillId="3" borderId="2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justify" vertical="center" wrapText="1"/>
    </xf>
    <xf numFmtId="0" fontId="13" fillId="0" borderId="23" xfId="0" applyFont="1" applyBorder="1" applyAlignment="1">
      <alignment horizontal="justify" vertical="center" wrapText="1"/>
    </xf>
    <xf numFmtId="0" fontId="8" fillId="0" borderId="8" xfId="0" applyFont="1" applyFill="1" applyBorder="1" applyAlignment="1">
      <alignment horizontal="justify" vertical="center" wrapText="1"/>
    </xf>
    <xf numFmtId="49" fontId="7" fillId="3" borderId="3" xfId="0" applyNumberFormat="1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49" fontId="3" fillId="8" borderId="8" xfId="0" applyNumberFormat="1" applyFont="1" applyFill="1" applyBorder="1" applyAlignment="1">
      <alignment horizontal="justify" vertical="center" wrapText="1"/>
    </xf>
    <xf numFmtId="0" fontId="3" fillId="8" borderId="8" xfId="0" applyFont="1" applyFill="1" applyBorder="1" applyAlignment="1">
      <alignment horizontal="justify" vertical="center"/>
    </xf>
    <xf numFmtId="0" fontId="5" fillId="0" borderId="8" xfId="0" applyFont="1" applyBorder="1" applyAlignment="1">
      <alignment horizontal="justify" vertical="center" wrapText="1"/>
    </xf>
    <xf numFmtId="49" fontId="3" fillId="0" borderId="8" xfId="0" applyNumberFormat="1" applyFont="1" applyBorder="1" applyAlignment="1">
      <alignment horizontal="justify" vertical="center" wrapText="1"/>
    </xf>
    <xf numFmtId="0" fontId="8" fillId="8" borderId="8" xfId="0" applyFont="1" applyFill="1" applyBorder="1" applyAlignment="1">
      <alignment horizontal="justify" vertical="center"/>
    </xf>
    <xf numFmtId="0" fontId="3" fillId="0" borderId="8" xfId="0" applyFont="1" applyBorder="1" applyAlignment="1">
      <alignment horizontal="justify" vertical="center"/>
    </xf>
    <xf numFmtId="0" fontId="3" fillId="8" borderId="8" xfId="0" applyFont="1" applyFill="1" applyBorder="1" applyAlignment="1">
      <alignment horizontal="justify" vertical="center" textRotation="255"/>
    </xf>
    <xf numFmtId="0" fontId="8" fillId="8" borderId="8" xfId="0" applyFont="1" applyFill="1" applyBorder="1" applyAlignment="1">
      <alignment horizontal="justify" vertical="center" textRotation="255" wrapText="1"/>
    </xf>
    <xf numFmtId="0" fontId="4" fillId="0" borderId="8" xfId="0" applyFont="1" applyFill="1" applyBorder="1" applyAlignment="1">
      <alignment horizontal="justify" vertical="center" textRotation="255" wrapText="1"/>
    </xf>
    <xf numFmtId="0" fontId="3" fillId="0" borderId="8" xfId="0" applyFont="1" applyBorder="1" applyAlignment="1">
      <alignment horizontal="justify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justify" vertical="center" wrapText="1"/>
    </xf>
    <xf numFmtId="0" fontId="4" fillId="0" borderId="8" xfId="0" applyNumberFormat="1" applyFont="1" applyFill="1" applyBorder="1" applyAlignment="1">
      <alignment horizontal="justify" vertical="center" textRotation="255" wrapText="1"/>
    </xf>
    <xf numFmtId="0" fontId="5" fillId="0" borderId="7" xfId="0" applyFont="1" applyBorder="1" applyAlignment="1">
      <alignment horizontal="justify" vertical="center"/>
    </xf>
    <xf numFmtId="49" fontId="8" fillId="0" borderId="8" xfId="0" applyNumberFormat="1" applyFont="1" applyFill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9" fontId="7" fillId="3" borderId="3" xfId="1" applyFont="1" applyFill="1" applyBorder="1" applyAlignment="1">
      <alignment horizontal="center" vertical="center" wrapText="1"/>
    </xf>
    <xf numFmtId="9" fontId="7" fillId="3" borderId="5" xfId="1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justify" vertical="center" wrapText="1"/>
    </xf>
    <xf numFmtId="0" fontId="8" fillId="0" borderId="6" xfId="0" applyFont="1" applyFill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/>
    </xf>
    <xf numFmtId="0" fontId="5" fillId="0" borderId="5" xfId="0" applyFont="1" applyBorder="1" applyAlignment="1">
      <alignment horizontal="justify" vertical="center" wrapText="1"/>
    </xf>
    <xf numFmtId="49" fontId="3" fillId="0" borderId="5" xfId="0" applyNumberFormat="1" applyFont="1" applyBorder="1" applyAlignment="1">
      <alignment horizontal="justify" vertical="center" wrapText="1"/>
    </xf>
    <xf numFmtId="49" fontId="8" fillId="0" borderId="5" xfId="0" applyNumberFormat="1" applyFont="1" applyFill="1" applyBorder="1" applyAlignment="1">
      <alignment horizontal="justify" vertical="center" wrapText="1"/>
    </xf>
    <xf numFmtId="0" fontId="3" fillId="8" borderId="5" xfId="0" applyFont="1" applyFill="1" applyBorder="1" applyAlignment="1">
      <alignment horizontal="justify" vertical="center"/>
    </xf>
    <xf numFmtId="0" fontId="4" fillId="0" borderId="5" xfId="0" applyFont="1" applyFill="1" applyBorder="1" applyAlignment="1">
      <alignment horizontal="justify" vertical="center" textRotation="255" wrapText="1"/>
    </xf>
    <xf numFmtId="0" fontId="3" fillId="0" borderId="5" xfId="0" applyFont="1" applyBorder="1" applyAlignment="1">
      <alignment horizontal="justify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justify" vertical="center"/>
    </xf>
    <xf numFmtId="0" fontId="7" fillId="5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justify" vertical="center" wrapText="1"/>
    </xf>
    <xf numFmtId="49" fontId="8" fillId="0" borderId="6" xfId="0" applyNumberFormat="1" applyFont="1" applyFill="1" applyBorder="1" applyAlignment="1">
      <alignment horizontal="justify" vertical="center" wrapText="1"/>
    </xf>
    <xf numFmtId="0" fontId="8" fillId="0" borderId="8" xfId="2" applyFont="1" applyFill="1" applyBorder="1" applyAlignment="1">
      <alignment horizontal="justify" vertical="center" wrapText="1"/>
    </xf>
    <xf numFmtId="0" fontId="8" fillId="8" borderId="8" xfId="2" applyFont="1" applyFill="1" applyBorder="1" applyAlignment="1">
      <alignment horizontal="justify" vertical="center"/>
    </xf>
    <xf numFmtId="0" fontId="4" fillId="0" borderId="8" xfId="2" applyFont="1" applyFill="1" applyBorder="1" applyAlignment="1">
      <alignment horizontal="justify" vertical="center" textRotation="255" wrapText="1"/>
    </xf>
    <xf numFmtId="0" fontId="12" fillId="0" borderId="17" xfId="0" applyFont="1" applyBorder="1" applyAlignment="1">
      <alignment horizontal="justify" vertical="center" wrapText="1"/>
    </xf>
    <xf numFmtId="0" fontId="3" fillId="8" borderId="8" xfId="0" applyNumberFormat="1" applyFont="1" applyFill="1" applyBorder="1" applyAlignment="1">
      <alignment horizontal="justify" vertical="center"/>
    </xf>
    <xf numFmtId="0" fontId="8" fillId="0" borderId="8" xfId="0" applyNumberFormat="1" applyFont="1" applyFill="1" applyBorder="1" applyAlignment="1">
      <alignment horizontal="justify" vertical="center" wrapText="1"/>
    </xf>
    <xf numFmtId="9" fontId="13" fillId="0" borderId="7" xfId="1" applyFont="1" applyFill="1" applyBorder="1" applyAlignment="1">
      <alignment horizontal="justify" vertical="center" wrapText="1"/>
    </xf>
  </cellXfs>
  <cellStyles count="4">
    <cellStyle name="Celda de comprobación" xfId="2" builtinId="23"/>
    <cellStyle name="Moneda" xfId="3" builtinId="4"/>
    <cellStyle name="Normal" xfId="0" builtinId="0"/>
    <cellStyle name="Porcentaje" xfId="1" builtinId="5"/>
  </cellStyles>
  <dxfs count="8"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A68"/>
  <sheetViews>
    <sheetView tabSelected="1" zoomScale="75" zoomScaleNormal="75" zoomScaleSheetLayoutView="40" zoomScalePageLayoutView="10" workbookViewId="0">
      <pane xSplit="3" ySplit="3" topLeftCell="U5" activePane="bottomRight" state="frozen"/>
      <selection pane="topRight" activeCell="D1" sqref="D1"/>
      <selection pane="bottomLeft" activeCell="A4" sqref="A4"/>
      <selection pane="bottomRight" activeCell="V5" sqref="V5"/>
    </sheetView>
  </sheetViews>
  <sheetFormatPr baseColWidth="10" defaultRowHeight="14.25" x14ac:dyDescent="0.2"/>
  <cols>
    <col min="1" max="1" width="4.5703125" style="12" bestFit="1" customWidth="1"/>
    <col min="2" max="2" width="34.5703125" style="12" bestFit="1" customWidth="1"/>
    <col min="3" max="3" width="30" style="119" bestFit="1" customWidth="1"/>
    <col min="4" max="4" width="23.140625" style="119" customWidth="1"/>
    <col min="5" max="6" width="10.85546875" style="12" bestFit="1" customWidth="1"/>
    <col min="7" max="7" width="3.5703125" style="12" hidden="1" customWidth="1"/>
    <col min="8" max="8" width="10.85546875" style="120" bestFit="1" customWidth="1"/>
    <col min="9" max="9" width="43.7109375" style="119" bestFit="1" customWidth="1"/>
    <col min="10" max="11" width="10.85546875" style="12" bestFit="1" customWidth="1"/>
    <col min="12" max="12" width="3.5703125" style="12" hidden="1" customWidth="1"/>
    <col min="13" max="13" width="10.85546875" style="120" bestFit="1" customWidth="1"/>
    <col min="14" max="14" width="23" style="12" bestFit="1" customWidth="1"/>
    <col min="15" max="15" width="42.42578125" style="119" bestFit="1" customWidth="1"/>
    <col min="16" max="16" width="26.5703125" style="12" bestFit="1" customWidth="1"/>
    <col min="17" max="17" width="33.28515625" style="12" bestFit="1" customWidth="1"/>
    <col min="18" max="18" width="59.85546875" style="12" bestFit="1" customWidth="1"/>
    <col min="19" max="19" width="44.5703125" style="12" bestFit="1" customWidth="1"/>
    <col min="20" max="20" width="36.28515625" style="13" bestFit="1" customWidth="1"/>
    <col min="21" max="21" width="38.85546875" style="12" bestFit="1" customWidth="1"/>
    <col min="22" max="22" width="94.5703125" style="12" bestFit="1" customWidth="1"/>
    <col min="23" max="23" width="34" style="12" bestFit="1" customWidth="1"/>
    <col min="24" max="24" width="36.28515625" style="13" bestFit="1" customWidth="1"/>
    <col min="25" max="25" width="38.85546875" style="12" bestFit="1" customWidth="1"/>
    <col min="26" max="26" width="59.85546875" style="12" bestFit="1" customWidth="1"/>
    <col min="27" max="27" width="27.5703125" style="12" bestFit="1" customWidth="1"/>
    <col min="28" max="28" width="36.28515625" style="13" bestFit="1" customWidth="1"/>
    <col min="29" max="29" width="38.85546875" style="12" bestFit="1" customWidth="1"/>
    <col min="30" max="30" width="51.140625" style="10" customWidth="1"/>
    <col min="31" max="16384" width="11.42578125" style="12"/>
  </cols>
  <sheetData>
    <row r="1" spans="1:131" ht="24" thickBot="1" x14ac:dyDescent="0.25">
      <c r="A1" s="219" t="s">
        <v>177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</row>
    <row r="2" spans="1:131" ht="15" x14ac:dyDescent="0.2">
      <c r="A2" s="212" t="s">
        <v>0</v>
      </c>
      <c r="B2" s="179" t="s">
        <v>1</v>
      </c>
      <c r="C2" s="181" t="s">
        <v>2</v>
      </c>
      <c r="D2" s="181" t="s">
        <v>178</v>
      </c>
      <c r="E2" s="183" t="s">
        <v>3</v>
      </c>
      <c r="F2" s="183"/>
      <c r="G2" s="183"/>
      <c r="H2" s="183"/>
      <c r="I2" s="167" t="s">
        <v>4</v>
      </c>
      <c r="J2" s="211" t="s">
        <v>5</v>
      </c>
      <c r="K2" s="211"/>
      <c r="L2" s="211"/>
      <c r="M2" s="211"/>
      <c r="N2" s="191" t="s">
        <v>6</v>
      </c>
      <c r="O2" s="181" t="s">
        <v>7</v>
      </c>
      <c r="P2" s="208" t="s">
        <v>60</v>
      </c>
      <c r="Q2" s="195" t="s">
        <v>8</v>
      </c>
      <c r="R2" s="189" t="s">
        <v>452</v>
      </c>
      <c r="S2" s="191" t="s">
        <v>9</v>
      </c>
      <c r="T2" s="193" t="s">
        <v>59</v>
      </c>
      <c r="U2" s="197" t="s">
        <v>10</v>
      </c>
      <c r="V2" s="189" t="s">
        <v>450</v>
      </c>
      <c r="W2" s="191" t="s">
        <v>9</v>
      </c>
      <c r="X2" s="193" t="s">
        <v>59</v>
      </c>
      <c r="Y2" s="197" t="s">
        <v>10</v>
      </c>
      <c r="Z2" s="189" t="s">
        <v>451</v>
      </c>
      <c r="AA2" s="191" t="s">
        <v>9</v>
      </c>
      <c r="AB2" s="193" t="s">
        <v>59</v>
      </c>
      <c r="AC2" s="195" t="s">
        <v>10</v>
      </c>
      <c r="AD2" s="162" t="s">
        <v>497</v>
      </c>
    </row>
    <row r="3" spans="1:131" s="4" customFormat="1" ht="182.25" thickBot="1" x14ac:dyDescent="0.25">
      <c r="A3" s="213"/>
      <c r="B3" s="180"/>
      <c r="C3" s="182"/>
      <c r="D3" s="182"/>
      <c r="E3" s="2" t="s">
        <v>179</v>
      </c>
      <c r="F3" s="2" t="s">
        <v>11</v>
      </c>
      <c r="G3" s="2"/>
      <c r="H3" s="2" t="s">
        <v>12</v>
      </c>
      <c r="I3" s="168"/>
      <c r="J3" s="3" t="s">
        <v>179</v>
      </c>
      <c r="K3" s="3" t="s">
        <v>11</v>
      </c>
      <c r="L3" s="3"/>
      <c r="M3" s="3" t="s">
        <v>12</v>
      </c>
      <c r="N3" s="192"/>
      <c r="O3" s="182"/>
      <c r="P3" s="209"/>
      <c r="Q3" s="196"/>
      <c r="R3" s="190"/>
      <c r="S3" s="192"/>
      <c r="T3" s="194"/>
      <c r="U3" s="198"/>
      <c r="V3" s="190"/>
      <c r="W3" s="192"/>
      <c r="X3" s="194"/>
      <c r="Y3" s="198"/>
      <c r="Z3" s="190"/>
      <c r="AA3" s="192"/>
      <c r="AB3" s="194"/>
      <c r="AC3" s="196"/>
      <c r="AD3" s="163"/>
    </row>
    <row r="4" spans="1:131" ht="103.5" x14ac:dyDescent="0.2">
      <c r="A4" s="153">
        <v>1</v>
      </c>
      <c r="B4" s="14" t="s">
        <v>13</v>
      </c>
      <c r="C4" s="15" t="s">
        <v>111</v>
      </c>
      <c r="D4" s="16" t="s">
        <v>180</v>
      </c>
      <c r="E4" s="17">
        <v>3</v>
      </c>
      <c r="F4" s="17">
        <v>4</v>
      </c>
      <c r="G4" s="18" t="str">
        <f t="shared" ref="G4:G51" si="0">E4&amp;F4</f>
        <v>34</v>
      </c>
      <c r="H4" s="19" t="str">
        <f t="shared" ref="H4:H52" si="1">IF(G4="11","BAJO",IF(G4="21","BAJO",IF(G4="31","BAJO",IF(G4="12","BAJO",IF(G4="22","BAJO",IF(G4="41","MODERADO",IF(G4="32","MODERADO",IF(G4="23","MODERADO",IF(G4="13","MODERADO",IF(G4="14","ALTO",IF(G4="24","ALTO",IF(G4="33","ALTO",IF(G4="43","ALTO",IF(G4="42","ALTO",IF(G4="52","ALTO",IF(G4="51","ALTO",IF(G4="15","EXTREMO",IF(G4="25","EXTREMO",IF(G4="35","EXTREMO",IF(G4="45","EXTREMO",IF(G4="55","EXTREMO",IF(G4="34","EXTREMO",IF(G4="44","EXTREMO",IF(G4="54","EXTREMO",IF(G4="53","EXTREMO","MAL")))))))))))))))))))))))))</f>
        <v>EXTREMO</v>
      </c>
      <c r="I4" s="20" t="s">
        <v>102</v>
      </c>
      <c r="J4" s="17">
        <v>3</v>
      </c>
      <c r="K4" s="17">
        <v>2</v>
      </c>
      <c r="L4" s="18" t="str">
        <f t="shared" ref="L4:L51" si="2">J4&amp;K4</f>
        <v>32</v>
      </c>
      <c r="M4" s="19" t="str">
        <f t="shared" ref="M4:M52" si="3">IF(L4="11","BAJO",IF(L4="21","BAJO",IF(L4="31","BAJO",IF(L4="12","BAJO",IF(L4="22","BAJO",IF(L4="41","MODERADO",IF(L4="32","MODERADO",IF(L4="23","MODERADO",IF(L4="13","MODERADO",IF(L4="14","ALTO",IF(L4="24","ALTO",IF(L4="33","ALTO",IF(L4="43","ALTO",IF(L4="42","ALTO",IF(L4="52","ALTO",IF(L4="51","ALTO",IF(L4="15","EXTREMO",IF(L4="25","EXTREMO",IF(L4="35","EXTREMO",IF(L4="45","EXTREMO",IF(L4="55","EXTREMO",IF(L4="34","EXTREMO",IF(L4="44","EXTREMO",IF(L4="54","EXTREMO",IF(L4="53","EXTREMO","MAL")))))))))))))))))))))))))</f>
        <v>MODERADO</v>
      </c>
      <c r="N4" s="21" t="s">
        <v>16</v>
      </c>
      <c r="O4" s="22" t="s">
        <v>17</v>
      </c>
      <c r="P4" s="23" t="s">
        <v>403</v>
      </c>
      <c r="Q4" s="124" t="s">
        <v>15</v>
      </c>
      <c r="R4" s="52" t="s">
        <v>242</v>
      </c>
      <c r="S4" s="24" t="s">
        <v>243</v>
      </c>
      <c r="T4" s="25">
        <v>0.25</v>
      </c>
      <c r="U4" s="26" t="s">
        <v>334</v>
      </c>
      <c r="V4" s="27" t="s">
        <v>453</v>
      </c>
      <c r="W4" s="28" t="s">
        <v>307</v>
      </c>
      <c r="X4" s="29">
        <v>0.5</v>
      </c>
      <c r="Y4" s="26" t="s">
        <v>334</v>
      </c>
      <c r="Z4" s="30"/>
      <c r="AA4" s="28"/>
      <c r="AB4" s="29"/>
      <c r="AC4" s="125"/>
      <c r="AD4" s="164" t="s">
        <v>498</v>
      </c>
    </row>
    <row r="5" spans="1:131" ht="90.75" x14ac:dyDescent="0.2">
      <c r="A5" s="154">
        <f t="shared" ref="A5:A10" si="4">A4+1</f>
        <v>2</v>
      </c>
      <c r="B5" s="31" t="s">
        <v>13</v>
      </c>
      <c r="C5" s="32" t="s">
        <v>105</v>
      </c>
      <c r="D5" s="33" t="s">
        <v>196</v>
      </c>
      <c r="E5" s="34">
        <v>4</v>
      </c>
      <c r="F5" s="34">
        <v>4</v>
      </c>
      <c r="G5" s="35" t="str">
        <f t="shared" si="0"/>
        <v>44</v>
      </c>
      <c r="H5" s="36" t="str">
        <f t="shared" si="1"/>
        <v>EXTREMO</v>
      </c>
      <c r="I5" s="37" t="s">
        <v>112</v>
      </c>
      <c r="J5" s="34">
        <v>3</v>
      </c>
      <c r="K5" s="34">
        <v>3</v>
      </c>
      <c r="L5" s="35" t="str">
        <f t="shared" si="2"/>
        <v>33</v>
      </c>
      <c r="M5" s="36" t="str">
        <f t="shared" si="3"/>
        <v>ALTO</v>
      </c>
      <c r="N5" s="38" t="s">
        <v>14</v>
      </c>
      <c r="O5" s="39" t="s">
        <v>106</v>
      </c>
      <c r="P5" s="40" t="s">
        <v>404</v>
      </c>
      <c r="Q5" s="125" t="s">
        <v>15</v>
      </c>
      <c r="R5" s="52" t="s">
        <v>405</v>
      </c>
      <c r="S5" s="24" t="s">
        <v>335</v>
      </c>
      <c r="T5" s="25">
        <v>0.25</v>
      </c>
      <c r="U5" s="26" t="s">
        <v>336</v>
      </c>
      <c r="V5" s="30" t="s">
        <v>308</v>
      </c>
      <c r="W5" s="29" t="s">
        <v>309</v>
      </c>
      <c r="X5" s="29">
        <v>0.5</v>
      </c>
      <c r="Y5" s="26" t="s">
        <v>336</v>
      </c>
      <c r="Z5" s="30"/>
      <c r="AA5" s="28"/>
      <c r="AB5" s="29"/>
      <c r="AC5" s="125"/>
      <c r="AD5" s="165"/>
    </row>
    <row r="6" spans="1:131" ht="90.75" x14ac:dyDescent="0.2">
      <c r="A6" s="155">
        <f t="shared" si="4"/>
        <v>3</v>
      </c>
      <c r="B6" s="41" t="s">
        <v>13</v>
      </c>
      <c r="C6" s="32" t="s">
        <v>72</v>
      </c>
      <c r="D6" s="32" t="s">
        <v>183</v>
      </c>
      <c r="E6" s="42">
        <v>3</v>
      </c>
      <c r="F6" s="42">
        <v>5</v>
      </c>
      <c r="G6" s="35" t="str">
        <f t="shared" si="0"/>
        <v>35</v>
      </c>
      <c r="H6" s="43" t="str">
        <f t="shared" si="1"/>
        <v>EXTREMO</v>
      </c>
      <c r="I6" s="44" t="s">
        <v>281</v>
      </c>
      <c r="J6" s="42">
        <v>2</v>
      </c>
      <c r="K6" s="42">
        <v>5</v>
      </c>
      <c r="L6" s="35" t="str">
        <f t="shared" si="2"/>
        <v>25</v>
      </c>
      <c r="M6" s="43" t="str">
        <f t="shared" si="3"/>
        <v>EXTREMO</v>
      </c>
      <c r="N6" s="42" t="s">
        <v>24</v>
      </c>
      <c r="O6" s="39" t="s">
        <v>255</v>
      </c>
      <c r="P6" s="40" t="s">
        <v>406</v>
      </c>
      <c r="Q6" s="125" t="s">
        <v>15</v>
      </c>
      <c r="R6" s="129" t="s">
        <v>337</v>
      </c>
      <c r="S6" s="24" t="s">
        <v>256</v>
      </c>
      <c r="T6" s="25">
        <v>0.5</v>
      </c>
      <c r="U6" s="26" t="s">
        <v>338</v>
      </c>
      <c r="V6" s="30" t="s">
        <v>310</v>
      </c>
      <c r="W6" s="29" t="s">
        <v>454</v>
      </c>
      <c r="X6" s="29">
        <v>0.75</v>
      </c>
      <c r="Y6" s="26" t="s">
        <v>491</v>
      </c>
      <c r="Z6" s="30"/>
      <c r="AA6" s="28"/>
      <c r="AB6" s="29"/>
      <c r="AC6" s="125"/>
      <c r="AD6" s="165"/>
    </row>
    <row r="7" spans="1:131" s="54" customFormat="1" ht="114" x14ac:dyDescent="0.2">
      <c r="A7" s="154">
        <f t="shared" si="4"/>
        <v>4</v>
      </c>
      <c r="B7" s="41" t="s">
        <v>18</v>
      </c>
      <c r="C7" s="37" t="s">
        <v>73</v>
      </c>
      <c r="D7" s="37" t="s">
        <v>212</v>
      </c>
      <c r="E7" s="42">
        <v>3</v>
      </c>
      <c r="F7" s="42">
        <v>3</v>
      </c>
      <c r="G7" s="35" t="str">
        <f t="shared" si="0"/>
        <v>33</v>
      </c>
      <c r="H7" s="46" t="str">
        <f t="shared" si="1"/>
        <v>ALTO</v>
      </c>
      <c r="I7" s="37" t="s">
        <v>210</v>
      </c>
      <c r="J7" s="42">
        <v>2</v>
      </c>
      <c r="K7" s="42">
        <v>3</v>
      </c>
      <c r="L7" s="35" t="str">
        <f t="shared" si="2"/>
        <v>23</v>
      </c>
      <c r="M7" s="46" t="str">
        <f t="shared" si="3"/>
        <v>MODERADO</v>
      </c>
      <c r="N7" s="42" t="s">
        <v>19</v>
      </c>
      <c r="O7" s="47" t="s">
        <v>456</v>
      </c>
      <c r="P7" s="24" t="s">
        <v>208</v>
      </c>
      <c r="Q7" s="126" t="s">
        <v>20</v>
      </c>
      <c r="R7" s="52" t="s">
        <v>220</v>
      </c>
      <c r="S7" s="48" t="s">
        <v>221</v>
      </c>
      <c r="T7" s="49">
        <v>0.33</v>
      </c>
      <c r="U7" s="50" t="s">
        <v>339</v>
      </c>
      <c r="V7" s="52" t="s">
        <v>455</v>
      </c>
      <c r="W7" s="48" t="s">
        <v>288</v>
      </c>
      <c r="X7" s="49">
        <v>0.66</v>
      </c>
      <c r="Y7" s="51" t="s">
        <v>492</v>
      </c>
      <c r="Z7" s="52"/>
      <c r="AA7" s="48"/>
      <c r="AB7" s="49"/>
      <c r="AC7" s="126"/>
      <c r="AD7" s="139" t="s">
        <v>499</v>
      </c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</row>
    <row r="8" spans="1:131" s="56" customFormat="1" ht="103.5" x14ac:dyDescent="0.2">
      <c r="A8" s="154">
        <f t="shared" si="4"/>
        <v>5</v>
      </c>
      <c r="B8" s="41" t="s">
        <v>21</v>
      </c>
      <c r="C8" s="37" t="s">
        <v>74</v>
      </c>
      <c r="D8" s="44" t="s">
        <v>213</v>
      </c>
      <c r="E8" s="34">
        <v>3</v>
      </c>
      <c r="F8" s="34">
        <v>4</v>
      </c>
      <c r="G8" s="35" t="str">
        <f t="shared" si="0"/>
        <v>34</v>
      </c>
      <c r="H8" s="43" t="str">
        <f t="shared" si="1"/>
        <v>EXTREMO</v>
      </c>
      <c r="I8" s="37" t="s">
        <v>113</v>
      </c>
      <c r="J8" s="34">
        <v>2</v>
      </c>
      <c r="K8" s="34">
        <v>3</v>
      </c>
      <c r="L8" s="35" t="str">
        <f t="shared" si="2"/>
        <v>23</v>
      </c>
      <c r="M8" s="43" t="str">
        <f t="shared" si="3"/>
        <v>MODERADO</v>
      </c>
      <c r="N8" s="34" t="s">
        <v>22</v>
      </c>
      <c r="O8" s="47" t="s">
        <v>207</v>
      </c>
      <c r="P8" s="48" t="s">
        <v>209</v>
      </c>
      <c r="Q8" s="127" t="s">
        <v>23</v>
      </c>
      <c r="R8" s="52" t="s">
        <v>340</v>
      </c>
      <c r="S8" s="48" t="s">
        <v>341</v>
      </c>
      <c r="T8" s="49">
        <v>0.33</v>
      </c>
      <c r="U8" s="51" t="s">
        <v>342</v>
      </c>
      <c r="V8" s="52" t="s">
        <v>289</v>
      </c>
      <c r="W8" s="48" t="s">
        <v>290</v>
      </c>
      <c r="X8" s="49">
        <v>0.66</v>
      </c>
      <c r="Y8" s="51" t="s">
        <v>342</v>
      </c>
      <c r="Z8" s="55"/>
      <c r="AA8" s="24"/>
      <c r="AB8" s="49"/>
      <c r="AC8" s="126"/>
      <c r="AD8" s="139" t="s">
        <v>500</v>
      </c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</row>
    <row r="9" spans="1:131" ht="99.75" x14ac:dyDescent="0.2">
      <c r="A9" s="154">
        <f t="shared" si="4"/>
        <v>6</v>
      </c>
      <c r="B9" s="41" t="s">
        <v>21</v>
      </c>
      <c r="C9" s="37" t="s">
        <v>75</v>
      </c>
      <c r="D9" s="57" t="s">
        <v>214</v>
      </c>
      <c r="E9" s="42">
        <v>4</v>
      </c>
      <c r="F9" s="42">
        <v>5</v>
      </c>
      <c r="G9" s="35" t="str">
        <f t="shared" si="0"/>
        <v>45</v>
      </c>
      <c r="H9" s="43" t="str">
        <f t="shared" si="1"/>
        <v>EXTREMO</v>
      </c>
      <c r="I9" s="37" t="s">
        <v>211</v>
      </c>
      <c r="J9" s="42">
        <v>3</v>
      </c>
      <c r="K9" s="42">
        <v>5</v>
      </c>
      <c r="L9" s="35" t="str">
        <f t="shared" si="2"/>
        <v>35</v>
      </c>
      <c r="M9" s="43" t="str">
        <f t="shared" si="3"/>
        <v>EXTREMO</v>
      </c>
      <c r="N9" s="42" t="s">
        <v>24</v>
      </c>
      <c r="O9" s="47" t="s">
        <v>139</v>
      </c>
      <c r="P9" s="48" t="s">
        <v>140</v>
      </c>
      <c r="Q9" s="125" t="s">
        <v>169</v>
      </c>
      <c r="R9" s="52" t="s">
        <v>237</v>
      </c>
      <c r="S9" s="48" t="s">
        <v>343</v>
      </c>
      <c r="T9" s="49">
        <v>0.1</v>
      </c>
      <c r="U9" s="51" t="s">
        <v>344</v>
      </c>
      <c r="V9" s="52" t="s">
        <v>291</v>
      </c>
      <c r="W9" s="48" t="s">
        <v>493</v>
      </c>
      <c r="X9" s="49">
        <v>0.9</v>
      </c>
      <c r="Y9" s="51" t="s">
        <v>494</v>
      </c>
      <c r="Z9" s="52"/>
      <c r="AA9" s="48"/>
      <c r="AB9" s="49"/>
      <c r="AC9" s="126"/>
      <c r="AD9" s="150" t="s">
        <v>501</v>
      </c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</row>
    <row r="10" spans="1:131" ht="103.5" x14ac:dyDescent="0.2">
      <c r="A10" s="154">
        <f t="shared" si="4"/>
        <v>7</v>
      </c>
      <c r="B10" s="31" t="s">
        <v>25</v>
      </c>
      <c r="C10" s="32" t="s">
        <v>114</v>
      </c>
      <c r="D10" s="58" t="s">
        <v>181</v>
      </c>
      <c r="E10" s="42">
        <v>3</v>
      </c>
      <c r="F10" s="42">
        <v>4</v>
      </c>
      <c r="G10" s="35" t="str">
        <f t="shared" si="0"/>
        <v>34</v>
      </c>
      <c r="H10" s="43" t="str">
        <f t="shared" si="1"/>
        <v>EXTREMO</v>
      </c>
      <c r="I10" s="37" t="s">
        <v>115</v>
      </c>
      <c r="J10" s="42">
        <v>2</v>
      </c>
      <c r="K10" s="42">
        <v>3</v>
      </c>
      <c r="L10" s="35" t="str">
        <f t="shared" si="2"/>
        <v>23</v>
      </c>
      <c r="M10" s="43" t="str">
        <f t="shared" si="3"/>
        <v>MODERADO</v>
      </c>
      <c r="N10" s="38" t="s">
        <v>26</v>
      </c>
      <c r="O10" s="39" t="s">
        <v>168</v>
      </c>
      <c r="P10" s="40" t="s">
        <v>407</v>
      </c>
      <c r="Q10" s="125" t="s">
        <v>103</v>
      </c>
      <c r="R10" s="61" t="s">
        <v>345</v>
      </c>
      <c r="S10" s="40" t="s">
        <v>215</v>
      </c>
      <c r="T10" s="59">
        <v>0.25</v>
      </c>
      <c r="U10" s="60" t="s">
        <v>346</v>
      </c>
      <c r="V10" s="61" t="s">
        <v>292</v>
      </c>
      <c r="W10" s="40" t="s">
        <v>293</v>
      </c>
      <c r="X10" s="59">
        <v>1</v>
      </c>
      <c r="Y10" s="60" t="s">
        <v>495</v>
      </c>
      <c r="Z10" s="61"/>
      <c r="AA10" s="40"/>
      <c r="AB10" s="62"/>
      <c r="AC10" s="145"/>
      <c r="AD10" s="151" t="s">
        <v>502</v>
      </c>
    </row>
    <row r="11" spans="1:131" ht="57" x14ac:dyDescent="0.2">
      <c r="A11" s="210">
        <f t="shared" ref="A11:A52" si="5">A10+1</f>
        <v>8</v>
      </c>
      <c r="B11" s="184" t="s">
        <v>25</v>
      </c>
      <c r="C11" s="172" t="s">
        <v>76</v>
      </c>
      <c r="D11" s="187" t="s">
        <v>182</v>
      </c>
      <c r="E11" s="170">
        <v>4</v>
      </c>
      <c r="F11" s="170">
        <v>3</v>
      </c>
      <c r="G11" s="174" t="str">
        <f t="shared" si="0"/>
        <v>43</v>
      </c>
      <c r="H11" s="177" t="str">
        <f t="shared" si="1"/>
        <v>ALTO</v>
      </c>
      <c r="I11" s="169" t="s">
        <v>116</v>
      </c>
      <c r="J11" s="170">
        <v>3</v>
      </c>
      <c r="K11" s="170">
        <v>2</v>
      </c>
      <c r="L11" s="174" t="str">
        <f t="shared" si="2"/>
        <v>32</v>
      </c>
      <c r="M11" s="177" t="str">
        <f t="shared" si="3"/>
        <v>MODERADO</v>
      </c>
      <c r="N11" s="166" t="s">
        <v>27</v>
      </c>
      <c r="O11" s="39" t="s">
        <v>150</v>
      </c>
      <c r="P11" s="40" t="s">
        <v>408</v>
      </c>
      <c r="Q11" s="125" t="s">
        <v>103</v>
      </c>
      <c r="R11" s="61" t="s">
        <v>216</v>
      </c>
      <c r="S11" s="40" t="s">
        <v>217</v>
      </c>
      <c r="T11" s="62">
        <v>0.33</v>
      </c>
      <c r="U11" s="60" t="s">
        <v>347</v>
      </c>
      <c r="V11" s="61" t="s">
        <v>294</v>
      </c>
      <c r="W11" s="40" t="s">
        <v>295</v>
      </c>
      <c r="X11" s="62">
        <v>0.66</v>
      </c>
      <c r="Y11" s="60" t="s">
        <v>347</v>
      </c>
      <c r="Z11" s="61"/>
      <c r="AA11" s="40"/>
      <c r="AB11" s="62"/>
      <c r="AC11" s="145"/>
      <c r="AD11" s="165" t="s">
        <v>503</v>
      </c>
    </row>
    <row r="12" spans="1:131" ht="57" x14ac:dyDescent="0.2">
      <c r="A12" s="210">
        <f t="shared" si="5"/>
        <v>9</v>
      </c>
      <c r="B12" s="184"/>
      <c r="C12" s="172"/>
      <c r="D12" s="187"/>
      <c r="E12" s="170"/>
      <c r="F12" s="170"/>
      <c r="G12" s="174"/>
      <c r="H12" s="177" t="str">
        <f t="shared" si="1"/>
        <v>MAL</v>
      </c>
      <c r="I12" s="169"/>
      <c r="J12" s="170"/>
      <c r="K12" s="170"/>
      <c r="L12" s="174"/>
      <c r="M12" s="177" t="str">
        <f t="shared" si="3"/>
        <v>MAL</v>
      </c>
      <c r="N12" s="166"/>
      <c r="O12" s="64" t="s">
        <v>151</v>
      </c>
      <c r="P12" s="65" t="s">
        <v>104</v>
      </c>
      <c r="Q12" s="125" t="s">
        <v>103</v>
      </c>
      <c r="R12" s="52" t="s">
        <v>283</v>
      </c>
      <c r="S12" s="48" t="s">
        <v>284</v>
      </c>
      <c r="T12" s="49">
        <v>0.33</v>
      </c>
      <c r="U12" s="60" t="s">
        <v>348</v>
      </c>
      <c r="V12" s="61" t="s">
        <v>302</v>
      </c>
      <c r="W12" s="40" t="s">
        <v>303</v>
      </c>
      <c r="X12" s="62">
        <v>0.66</v>
      </c>
      <c r="Y12" s="60" t="s">
        <v>496</v>
      </c>
      <c r="Z12" s="66"/>
      <c r="AA12" s="65"/>
      <c r="AB12" s="67"/>
      <c r="AC12" s="146"/>
      <c r="AD12" s="165"/>
    </row>
    <row r="13" spans="1:131" ht="90.75" x14ac:dyDescent="0.2">
      <c r="A13" s="154">
        <f>A11+1</f>
        <v>9</v>
      </c>
      <c r="B13" s="68" t="s">
        <v>57</v>
      </c>
      <c r="C13" s="32" t="s">
        <v>77</v>
      </c>
      <c r="D13" s="58" t="s">
        <v>184</v>
      </c>
      <c r="E13" s="42">
        <v>5</v>
      </c>
      <c r="F13" s="42">
        <v>5</v>
      </c>
      <c r="G13" s="35" t="str">
        <f t="shared" si="0"/>
        <v>55</v>
      </c>
      <c r="H13" s="43" t="str">
        <f t="shared" si="1"/>
        <v>EXTREMO</v>
      </c>
      <c r="I13" s="37" t="s">
        <v>117</v>
      </c>
      <c r="J13" s="42">
        <v>4</v>
      </c>
      <c r="K13" s="42">
        <v>4</v>
      </c>
      <c r="L13" s="35" t="str">
        <f t="shared" si="2"/>
        <v>44</v>
      </c>
      <c r="M13" s="43" t="str">
        <f t="shared" si="3"/>
        <v>EXTREMO</v>
      </c>
      <c r="N13" s="42" t="s">
        <v>24</v>
      </c>
      <c r="O13" s="39" t="s">
        <v>167</v>
      </c>
      <c r="P13" s="40" t="s">
        <v>409</v>
      </c>
      <c r="Q13" s="125" t="s">
        <v>29</v>
      </c>
      <c r="R13" s="30" t="s">
        <v>218</v>
      </c>
      <c r="S13" s="28" t="s">
        <v>349</v>
      </c>
      <c r="T13" s="29">
        <v>0.33</v>
      </c>
      <c r="U13" s="26" t="s">
        <v>350</v>
      </c>
      <c r="V13" s="30" t="s">
        <v>475</v>
      </c>
      <c r="W13" s="28" t="s">
        <v>349</v>
      </c>
      <c r="X13" s="29">
        <v>0.66</v>
      </c>
      <c r="Y13" s="26" t="s">
        <v>350</v>
      </c>
      <c r="Z13" s="61"/>
      <c r="AA13" s="40"/>
      <c r="AB13" s="29"/>
      <c r="AC13" s="146"/>
      <c r="AD13" s="160" t="s">
        <v>504</v>
      </c>
    </row>
    <row r="14" spans="1:131" s="70" customFormat="1" ht="90.75" x14ac:dyDescent="0.2">
      <c r="A14" s="155">
        <f t="shared" si="5"/>
        <v>10</v>
      </c>
      <c r="B14" s="41" t="s">
        <v>57</v>
      </c>
      <c r="C14" s="37" t="s">
        <v>78</v>
      </c>
      <c r="D14" s="58" t="s">
        <v>185</v>
      </c>
      <c r="E14" s="42">
        <v>5</v>
      </c>
      <c r="F14" s="42">
        <v>4</v>
      </c>
      <c r="G14" s="35" t="str">
        <f t="shared" si="0"/>
        <v>54</v>
      </c>
      <c r="H14" s="43" t="str">
        <f>IF(G14="11","BAJO",IF(G14="21","BAJO",IF(G14="31","BAJO",IF(G14="12","BAJO",IF(G14="22","BAJO",IF(G14="41","MODERADO",IF(G14="32","MODERADO",IF(G14="23","MODERADO",IF(G14="13","MODERADO",IF(G14="14","ALTO",IF(G14="24","ALTO",IF(G14="33","ALTO",IF(G14="43","ALTO",IF(G14="42","ALTO",IF(G14="52","ALTO",IF(G14="51","ALTO",IF(G14="15","EXTREMO",IF(G14="25","EXTREMO",IF(G14="35","EXTREMO",IF(G14="45","EXTREMO",IF(G14="55","EXTREMO",IF(G14="34","EXTREMO",IF(G14="44","EXTREMO",IF(G14="54","EXTREMO",IF(G14="53","EXTREMO","MAL")))))))))))))))))))))))))</f>
        <v>EXTREMO</v>
      </c>
      <c r="I14" s="37" t="s">
        <v>118</v>
      </c>
      <c r="J14" s="42">
        <v>4</v>
      </c>
      <c r="K14" s="42">
        <v>3</v>
      </c>
      <c r="L14" s="42" t="str">
        <f t="shared" si="2"/>
        <v>43</v>
      </c>
      <c r="M14" s="69" t="str">
        <f t="shared" si="3"/>
        <v>ALTO</v>
      </c>
      <c r="N14" s="42" t="s">
        <v>24</v>
      </c>
      <c r="O14" s="47" t="s">
        <v>149</v>
      </c>
      <c r="P14" s="48" t="s">
        <v>410</v>
      </c>
      <c r="Q14" s="127" t="s">
        <v>61</v>
      </c>
      <c r="R14" s="55" t="s">
        <v>219</v>
      </c>
      <c r="S14" s="28" t="s">
        <v>349</v>
      </c>
      <c r="T14" s="25">
        <v>0.33</v>
      </c>
      <c r="U14" s="26" t="s">
        <v>350</v>
      </c>
      <c r="V14" s="30" t="s">
        <v>475</v>
      </c>
      <c r="W14" s="28" t="s">
        <v>349</v>
      </c>
      <c r="X14" s="29">
        <v>0.66</v>
      </c>
      <c r="Y14" s="26" t="s">
        <v>350</v>
      </c>
      <c r="Z14" s="52"/>
      <c r="AA14" s="48"/>
      <c r="AB14" s="25"/>
      <c r="AC14" s="126"/>
      <c r="AD14" s="160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</row>
    <row r="15" spans="1:131" ht="71.25" x14ac:dyDescent="0.2">
      <c r="A15" s="154">
        <v>11</v>
      </c>
      <c r="B15" s="68" t="s">
        <v>58</v>
      </c>
      <c r="C15" s="71" t="s">
        <v>79</v>
      </c>
      <c r="D15" s="72" t="s">
        <v>184</v>
      </c>
      <c r="E15" s="73">
        <v>4</v>
      </c>
      <c r="F15" s="73">
        <v>3</v>
      </c>
      <c r="G15" s="35" t="str">
        <f t="shared" si="0"/>
        <v>43</v>
      </c>
      <c r="H15" s="74" t="str">
        <f t="shared" si="1"/>
        <v>ALTO</v>
      </c>
      <c r="I15" s="75" t="s">
        <v>119</v>
      </c>
      <c r="J15" s="73">
        <v>3</v>
      </c>
      <c r="K15" s="73">
        <v>3</v>
      </c>
      <c r="L15" s="35" t="str">
        <f t="shared" si="2"/>
        <v>33</v>
      </c>
      <c r="M15" s="74" t="str">
        <f t="shared" si="3"/>
        <v>ALTO</v>
      </c>
      <c r="N15" s="76" t="s">
        <v>28</v>
      </c>
      <c r="O15" s="39" t="s">
        <v>271</v>
      </c>
      <c r="P15" s="77" t="s">
        <v>270</v>
      </c>
      <c r="Q15" s="125" t="s">
        <v>30</v>
      </c>
      <c r="R15" s="130" t="s">
        <v>222</v>
      </c>
      <c r="S15" s="28" t="s">
        <v>275</v>
      </c>
      <c r="T15" s="49">
        <v>0.33</v>
      </c>
      <c r="U15" s="26" t="s">
        <v>351</v>
      </c>
      <c r="V15" s="66" t="s">
        <v>222</v>
      </c>
      <c r="W15" s="28" t="s">
        <v>304</v>
      </c>
      <c r="X15" s="29">
        <v>0.66</v>
      </c>
      <c r="Y15" s="26" t="s">
        <v>351</v>
      </c>
      <c r="Z15" s="61"/>
      <c r="AA15" s="40"/>
      <c r="AB15" s="29"/>
      <c r="AC15" s="125"/>
      <c r="AD15" s="152" t="s">
        <v>505</v>
      </c>
    </row>
    <row r="16" spans="1:131" ht="103.5" x14ac:dyDescent="0.2">
      <c r="A16" s="156">
        <v>12</v>
      </c>
      <c r="B16" s="78" t="s">
        <v>58</v>
      </c>
      <c r="C16" s="32" t="s">
        <v>80</v>
      </c>
      <c r="D16" s="72" t="s">
        <v>184</v>
      </c>
      <c r="E16" s="42">
        <v>3</v>
      </c>
      <c r="F16" s="42">
        <v>3</v>
      </c>
      <c r="G16" s="35" t="str">
        <f t="shared" si="0"/>
        <v>33</v>
      </c>
      <c r="H16" s="79" t="str">
        <f t="shared" si="1"/>
        <v>ALTO</v>
      </c>
      <c r="I16" s="75" t="s">
        <v>171</v>
      </c>
      <c r="J16" s="73">
        <v>2</v>
      </c>
      <c r="K16" s="73">
        <v>3</v>
      </c>
      <c r="L16" s="35" t="str">
        <f t="shared" si="2"/>
        <v>23</v>
      </c>
      <c r="M16" s="74" t="s">
        <v>257</v>
      </c>
      <c r="N16" s="80" t="s">
        <v>28</v>
      </c>
      <c r="O16" s="39" t="s">
        <v>272</v>
      </c>
      <c r="P16" s="81" t="s">
        <v>273</v>
      </c>
      <c r="Q16" s="125" t="s">
        <v>30</v>
      </c>
      <c r="R16" s="131" t="s">
        <v>352</v>
      </c>
      <c r="S16" s="28" t="s">
        <v>274</v>
      </c>
      <c r="T16" s="49">
        <v>0.33</v>
      </c>
      <c r="U16" s="26" t="s">
        <v>353</v>
      </c>
      <c r="V16" s="52" t="s">
        <v>305</v>
      </c>
      <c r="W16" s="24" t="s">
        <v>306</v>
      </c>
      <c r="X16" s="29">
        <v>0.66</v>
      </c>
      <c r="Y16" s="26" t="s">
        <v>457</v>
      </c>
      <c r="Z16" s="61"/>
      <c r="AA16" s="40"/>
      <c r="AB16" s="29"/>
      <c r="AC16" s="125"/>
      <c r="AD16" s="151" t="s">
        <v>506</v>
      </c>
    </row>
    <row r="17" spans="1:30" ht="99.75" x14ac:dyDescent="0.2">
      <c r="A17" s="186">
        <v>13</v>
      </c>
      <c r="B17" s="184" t="s">
        <v>31</v>
      </c>
      <c r="C17" s="172" t="s">
        <v>507</v>
      </c>
      <c r="D17" s="187" t="s">
        <v>196</v>
      </c>
      <c r="E17" s="170">
        <v>2</v>
      </c>
      <c r="F17" s="170">
        <v>3</v>
      </c>
      <c r="G17" s="174" t="str">
        <f t="shared" si="0"/>
        <v>23</v>
      </c>
      <c r="H17" s="177" t="str">
        <f t="shared" si="1"/>
        <v>MODERADO</v>
      </c>
      <c r="I17" s="37" t="s">
        <v>276</v>
      </c>
      <c r="J17" s="175">
        <v>1</v>
      </c>
      <c r="K17" s="176">
        <v>2</v>
      </c>
      <c r="L17" s="174" t="str">
        <f t="shared" si="2"/>
        <v>12</v>
      </c>
      <c r="M17" s="177" t="str">
        <f t="shared" si="3"/>
        <v>BAJO</v>
      </c>
      <c r="N17" s="199" t="s">
        <v>19</v>
      </c>
      <c r="O17" s="39" t="s">
        <v>279</v>
      </c>
      <c r="P17" s="48" t="s">
        <v>411</v>
      </c>
      <c r="Q17" s="125" t="s">
        <v>32</v>
      </c>
      <c r="R17" s="66" t="s">
        <v>225</v>
      </c>
      <c r="S17" s="65" t="s">
        <v>226</v>
      </c>
      <c r="T17" s="67">
        <v>0.33</v>
      </c>
      <c r="U17" s="26" t="s">
        <v>354</v>
      </c>
      <c r="V17" s="52" t="s">
        <v>449</v>
      </c>
      <c r="W17" s="48" t="s">
        <v>442</v>
      </c>
      <c r="X17" s="62">
        <v>0.66</v>
      </c>
      <c r="Y17" s="26" t="s">
        <v>444</v>
      </c>
      <c r="Z17" s="61"/>
      <c r="AA17" s="40"/>
      <c r="AB17" s="62"/>
      <c r="AC17" s="125"/>
      <c r="AD17" s="165" t="s">
        <v>508</v>
      </c>
    </row>
    <row r="18" spans="1:30" ht="85.5" x14ac:dyDescent="0.2">
      <c r="A18" s="186">
        <f t="shared" si="5"/>
        <v>14</v>
      </c>
      <c r="B18" s="184"/>
      <c r="C18" s="172"/>
      <c r="D18" s="187"/>
      <c r="E18" s="170"/>
      <c r="F18" s="170"/>
      <c r="G18" s="174"/>
      <c r="H18" s="177" t="str">
        <f t="shared" si="1"/>
        <v>MAL</v>
      </c>
      <c r="I18" s="37" t="s">
        <v>277</v>
      </c>
      <c r="J18" s="175"/>
      <c r="K18" s="176"/>
      <c r="L18" s="174"/>
      <c r="M18" s="177" t="str">
        <f t="shared" si="3"/>
        <v>MAL</v>
      </c>
      <c r="N18" s="200"/>
      <c r="O18" s="39" t="s">
        <v>280</v>
      </c>
      <c r="P18" s="40" t="s">
        <v>412</v>
      </c>
      <c r="Q18" s="125" t="s">
        <v>32</v>
      </c>
      <c r="R18" s="30" t="s">
        <v>228</v>
      </c>
      <c r="S18" s="28" t="s">
        <v>227</v>
      </c>
      <c r="T18" s="29">
        <v>0</v>
      </c>
      <c r="U18" s="26" t="s">
        <v>355</v>
      </c>
      <c r="V18" s="55" t="s">
        <v>443</v>
      </c>
      <c r="W18" s="24" t="s">
        <v>446</v>
      </c>
      <c r="X18" s="29">
        <v>1</v>
      </c>
      <c r="Y18" s="26" t="s">
        <v>447</v>
      </c>
      <c r="Z18" s="30"/>
      <c r="AA18" s="28"/>
      <c r="AB18" s="29"/>
      <c r="AC18" s="125"/>
      <c r="AD18" s="165"/>
    </row>
    <row r="19" spans="1:30" ht="114" x14ac:dyDescent="0.2">
      <c r="A19" s="154">
        <f>A17+1</f>
        <v>14</v>
      </c>
      <c r="B19" s="31" t="s">
        <v>31</v>
      </c>
      <c r="C19" s="32" t="s">
        <v>120</v>
      </c>
      <c r="D19" s="58" t="s">
        <v>188</v>
      </c>
      <c r="E19" s="42">
        <v>2</v>
      </c>
      <c r="F19" s="42">
        <v>4</v>
      </c>
      <c r="G19" s="35" t="str">
        <f t="shared" si="0"/>
        <v>24</v>
      </c>
      <c r="H19" s="79" t="str">
        <f t="shared" si="1"/>
        <v>ALTO</v>
      </c>
      <c r="I19" s="37" t="s">
        <v>278</v>
      </c>
      <c r="J19" s="42">
        <v>1</v>
      </c>
      <c r="K19" s="42">
        <v>3</v>
      </c>
      <c r="L19" s="35" t="str">
        <f t="shared" si="2"/>
        <v>13</v>
      </c>
      <c r="M19" s="79" t="str">
        <f t="shared" si="3"/>
        <v>MODERADO</v>
      </c>
      <c r="N19" s="82" t="s">
        <v>28</v>
      </c>
      <c r="O19" s="39" t="s">
        <v>229</v>
      </c>
      <c r="P19" s="40" t="s">
        <v>413</v>
      </c>
      <c r="Q19" s="125" t="s">
        <v>32</v>
      </c>
      <c r="R19" s="66" t="s">
        <v>356</v>
      </c>
      <c r="S19" s="28" t="s">
        <v>230</v>
      </c>
      <c r="T19" s="29">
        <v>0.33</v>
      </c>
      <c r="U19" s="26" t="s">
        <v>357</v>
      </c>
      <c r="V19" s="52" t="s">
        <v>448</v>
      </c>
      <c r="W19" s="24" t="s">
        <v>230</v>
      </c>
      <c r="X19" s="29">
        <v>0.66</v>
      </c>
      <c r="Y19" s="26" t="s">
        <v>445</v>
      </c>
      <c r="Z19" s="30"/>
      <c r="AA19" s="28"/>
      <c r="AB19" s="29"/>
      <c r="AC19" s="125"/>
      <c r="AD19" s="152" t="s">
        <v>509</v>
      </c>
    </row>
    <row r="20" spans="1:30" ht="103.5" x14ac:dyDescent="0.2">
      <c r="A20" s="154">
        <f>A19+1</f>
        <v>15</v>
      </c>
      <c r="B20" s="31" t="s">
        <v>33</v>
      </c>
      <c r="C20" s="32" t="s">
        <v>34</v>
      </c>
      <c r="D20" s="58" t="s">
        <v>186</v>
      </c>
      <c r="E20" s="42">
        <v>3</v>
      </c>
      <c r="F20" s="42">
        <v>5</v>
      </c>
      <c r="G20" s="35" t="str">
        <f t="shared" si="0"/>
        <v>35</v>
      </c>
      <c r="H20" s="79" t="str">
        <f t="shared" si="1"/>
        <v>EXTREMO</v>
      </c>
      <c r="I20" s="37" t="s">
        <v>121</v>
      </c>
      <c r="J20" s="42">
        <v>2</v>
      </c>
      <c r="K20" s="42">
        <v>3</v>
      </c>
      <c r="L20" s="35" t="str">
        <f t="shared" si="2"/>
        <v>23</v>
      </c>
      <c r="M20" s="79" t="str">
        <f t="shared" si="3"/>
        <v>MODERADO</v>
      </c>
      <c r="N20" s="82" t="s">
        <v>19</v>
      </c>
      <c r="O20" s="39" t="s">
        <v>166</v>
      </c>
      <c r="P20" s="40" t="s">
        <v>414</v>
      </c>
      <c r="Q20" s="125" t="s">
        <v>35</v>
      </c>
      <c r="R20" s="61" t="s">
        <v>200</v>
      </c>
      <c r="S20" s="28" t="s">
        <v>201</v>
      </c>
      <c r="T20" s="29">
        <v>0</v>
      </c>
      <c r="U20" s="26" t="s">
        <v>358</v>
      </c>
      <c r="V20" s="52" t="s">
        <v>458</v>
      </c>
      <c r="W20" s="52" t="s">
        <v>285</v>
      </c>
      <c r="X20" s="83">
        <f>(31/37)</f>
        <v>0.83783783783783783</v>
      </c>
      <c r="Y20" s="139" t="s">
        <v>459</v>
      </c>
      <c r="Z20" s="30"/>
      <c r="AA20" s="28"/>
      <c r="AB20" s="29"/>
      <c r="AC20" s="125"/>
      <c r="AD20" s="152" t="s">
        <v>510</v>
      </c>
    </row>
    <row r="21" spans="1:30" ht="103.5" x14ac:dyDescent="0.2">
      <c r="A21" s="154">
        <f t="shared" si="5"/>
        <v>16</v>
      </c>
      <c r="B21" s="31" t="s">
        <v>33</v>
      </c>
      <c r="C21" s="32" t="s">
        <v>148</v>
      </c>
      <c r="D21" s="58" t="s">
        <v>187</v>
      </c>
      <c r="E21" s="42">
        <v>3</v>
      </c>
      <c r="F21" s="42">
        <v>5</v>
      </c>
      <c r="G21" s="35" t="str">
        <f t="shared" si="0"/>
        <v>35</v>
      </c>
      <c r="H21" s="79" t="str">
        <f t="shared" si="1"/>
        <v>EXTREMO</v>
      </c>
      <c r="I21" s="37" t="s">
        <v>172</v>
      </c>
      <c r="J21" s="42">
        <v>1</v>
      </c>
      <c r="K21" s="42">
        <v>3</v>
      </c>
      <c r="L21" s="35" t="str">
        <f t="shared" si="2"/>
        <v>13</v>
      </c>
      <c r="M21" s="79" t="str">
        <f t="shared" si="3"/>
        <v>MODERADO</v>
      </c>
      <c r="N21" s="82" t="s">
        <v>19</v>
      </c>
      <c r="O21" s="39" t="s">
        <v>36</v>
      </c>
      <c r="P21" s="40" t="s">
        <v>107</v>
      </c>
      <c r="Q21" s="125" t="s">
        <v>35</v>
      </c>
      <c r="R21" s="52" t="s">
        <v>202</v>
      </c>
      <c r="S21" s="28" t="s">
        <v>203</v>
      </c>
      <c r="T21" s="29">
        <v>1</v>
      </c>
      <c r="U21" s="26" t="s">
        <v>359</v>
      </c>
      <c r="V21" s="52" t="s">
        <v>460</v>
      </c>
      <c r="W21" s="28" t="s">
        <v>203</v>
      </c>
      <c r="X21" s="29">
        <v>1</v>
      </c>
      <c r="Y21" s="26" t="s">
        <v>461</v>
      </c>
      <c r="Z21" s="30"/>
      <c r="AA21" s="28"/>
      <c r="AB21" s="29"/>
      <c r="AC21" s="125"/>
      <c r="AD21" s="152" t="s">
        <v>511</v>
      </c>
    </row>
    <row r="22" spans="1:30" ht="99.75" x14ac:dyDescent="0.2">
      <c r="A22" s="186">
        <f t="shared" si="5"/>
        <v>17</v>
      </c>
      <c r="B22" s="171" t="s">
        <v>33</v>
      </c>
      <c r="C22" s="172" t="s">
        <v>81</v>
      </c>
      <c r="D22" s="172" t="s">
        <v>189</v>
      </c>
      <c r="E22" s="173">
        <v>4</v>
      </c>
      <c r="F22" s="170">
        <v>5</v>
      </c>
      <c r="G22" s="174" t="str">
        <f t="shared" si="0"/>
        <v>45</v>
      </c>
      <c r="H22" s="177" t="str">
        <f t="shared" si="1"/>
        <v>EXTREMO</v>
      </c>
      <c r="I22" s="169" t="s">
        <v>122</v>
      </c>
      <c r="J22" s="170">
        <v>3</v>
      </c>
      <c r="K22" s="170">
        <v>4</v>
      </c>
      <c r="L22" s="174" t="str">
        <f t="shared" si="2"/>
        <v>34</v>
      </c>
      <c r="M22" s="177" t="str">
        <f t="shared" si="3"/>
        <v>EXTREMO</v>
      </c>
      <c r="N22" s="178" t="s">
        <v>22</v>
      </c>
      <c r="O22" s="39" t="s">
        <v>152</v>
      </c>
      <c r="P22" s="40" t="s">
        <v>415</v>
      </c>
      <c r="Q22" s="125" t="s">
        <v>62</v>
      </c>
      <c r="R22" s="83" t="s">
        <v>360</v>
      </c>
      <c r="S22" s="24" t="s">
        <v>223</v>
      </c>
      <c r="T22" s="29">
        <v>0.33</v>
      </c>
      <c r="U22" s="26" t="s">
        <v>361</v>
      </c>
      <c r="V22" s="52" t="s">
        <v>525</v>
      </c>
      <c r="W22" s="28" t="s">
        <v>286</v>
      </c>
      <c r="X22" s="29">
        <v>0.66</v>
      </c>
      <c r="Y22" s="26" t="s">
        <v>287</v>
      </c>
      <c r="Z22" s="30"/>
      <c r="AA22" s="28"/>
      <c r="AB22" s="29"/>
      <c r="AC22" s="125"/>
      <c r="AD22" s="160" t="s">
        <v>512</v>
      </c>
    </row>
    <row r="23" spans="1:30" ht="42.75" x14ac:dyDescent="0.2">
      <c r="A23" s="186">
        <f t="shared" si="5"/>
        <v>18</v>
      </c>
      <c r="B23" s="171"/>
      <c r="C23" s="172"/>
      <c r="D23" s="172"/>
      <c r="E23" s="173"/>
      <c r="F23" s="170"/>
      <c r="G23" s="174"/>
      <c r="H23" s="177" t="str">
        <f t="shared" si="1"/>
        <v>MAL</v>
      </c>
      <c r="I23" s="169"/>
      <c r="J23" s="170"/>
      <c r="K23" s="170"/>
      <c r="L23" s="174"/>
      <c r="M23" s="177" t="str">
        <f t="shared" si="3"/>
        <v>MAL</v>
      </c>
      <c r="N23" s="178"/>
      <c r="O23" s="39" t="s">
        <v>165</v>
      </c>
      <c r="P23" s="40" t="s">
        <v>416</v>
      </c>
      <c r="Q23" s="125" t="s">
        <v>62</v>
      </c>
      <c r="R23" s="83" t="s">
        <v>362</v>
      </c>
      <c r="S23" s="48" t="s">
        <v>224</v>
      </c>
      <c r="T23" s="49">
        <v>0.33</v>
      </c>
      <c r="U23" s="26" t="s">
        <v>361</v>
      </c>
      <c r="V23" s="222" t="s">
        <v>526</v>
      </c>
      <c r="W23" s="48" t="s">
        <v>311</v>
      </c>
      <c r="X23" s="49">
        <v>0.66</v>
      </c>
      <c r="Y23" s="26" t="s">
        <v>361</v>
      </c>
      <c r="Z23" s="61"/>
      <c r="AA23" s="40"/>
      <c r="AB23" s="49"/>
      <c r="AC23" s="146"/>
      <c r="AD23" s="160"/>
    </row>
    <row r="24" spans="1:30" ht="103.5" x14ac:dyDescent="0.2">
      <c r="A24" s="154">
        <f>A22+1</f>
        <v>18</v>
      </c>
      <c r="B24" s="31" t="s">
        <v>37</v>
      </c>
      <c r="C24" s="32" t="s">
        <v>82</v>
      </c>
      <c r="D24" s="58" t="s">
        <v>38</v>
      </c>
      <c r="E24" s="42">
        <v>2</v>
      </c>
      <c r="F24" s="42">
        <v>3</v>
      </c>
      <c r="G24" s="35" t="str">
        <f t="shared" si="0"/>
        <v>23</v>
      </c>
      <c r="H24" s="79" t="str">
        <f t="shared" si="1"/>
        <v>MODERADO</v>
      </c>
      <c r="I24" s="37" t="s">
        <v>123</v>
      </c>
      <c r="J24" s="42">
        <v>1</v>
      </c>
      <c r="K24" s="42">
        <v>2</v>
      </c>
      <c r="L24" s="35" t="str">
        <f t="shared" si="2"/>
        <v>12</v>
      </c>
      <c r="M24" s="79" t="str">
        <f t="shared" si="3"/>
        <v>BAJO</v>
      </c>
      <c r="N24" s="82" t="s">
        <v>199</v>
      </c>
      <c r="O24" s="39" t="s">
        <v>39</v>
      </c>
      <c r="P24" s="40" t="s">
        <v>417</v>
      </c>
      <c r="Q24" s="125" t="s">
        <v>40</v>
      </c>
      <c r="R24" s="129" t="s">
        <v>204</v>
      </c>
      <c r="S24" s="45" t="s">
        <v>363</v>
      </c>
      <c r="T24" s="49">
        <v>0</v>
      </c>
      <c r="U24" s="60" t="s">
        <v>364</v>
      </c>
      <c r="V24" s="27" t="s">
        <v>312</v>
      </c>
      <c r="W24" s="45" t="s">
        <v>313</v>
      </c>
      <c r="X24" s="49">
        <v>1</v>
      </c>
      <c r="Y24" s="60" t="s">
        <v>462</v>
      </c>
      <c r="Z24" s="30"/>
      <c r="AA24" s="28"/>
      <c r="AB24" s="49"/>
      <c r="AC24" s="125"/>
      <c r="AD24" s="151" t="s">
        <v>513</v>
      </c>
    </row>
    <row r="25" spans="1:30" ht="71.25" x14ac:dyDescent="0.2">
      <c r="A25" s="186">
        <f t="shared" si="5"/>
        <v>19</v>
      </c>
      <c r="B25" s="171" t="s">
        <v>37</v>
      </c>
      <c r="C25" s="172" t="s">
        <v>83</v>
      </c>
      <c r="D25" s="187" t="s">
        <v>190</v>
      </c>
      <c r="E25" s="170">
        <v>5</v>
      </c>
      <c r="F25" s="170">
        <v>5</v>
      </c>
      <c r="G25" s="174" t="str">
        <f t="shared" si="0"/>
        <v>55</v>
      </c>
      <c r="H25" s="177" t="str">
        <f t="shared" si="1"/>
        <v>EXTREMO</v>
      </c>
      <c r="I25" s="169" t="s">
        <v>124</v>
      </c>
      <c r="J25" s="170">
        <v>4</v>
      </c>
      <c r="K25" s="170">
        <v>4</v>
      </c>
      <c r="L25" s="174" t="str">
        <f t="shared" si="2"/>
        <v>44</v>
      </c>
      <c r="M25" s="177" t="str">
        <f t="shared" si="3"/>
        <v>EXTREMO</v>
      </c>
      <c r="N25" s="166" t="s">
        <v>28</v>
      </c>
      <c r="O25" s="39" t="s">
        <v>63</v>
      </c>
      <c r="P25" s="40" t="s">
        <v>418</v>
      </c>
      <c r="Q25" s="125" t="s">
        <v>40</v>
      </c>
      <c r="R25" s="52" t="s">
        <v>205</v>
      </c>
      <c r="S25" s="48" t="s">
        <v>365</v>
      </c>
      <c r="T25" s="49">
        <v>0.33</v>
      </c>
      <c r="U25" s="60" t="s">
        <v>366</v>
      </c>
      <c r="V25" s="66" t="s">
        <v>314</v>
      </c>
      <c r="W25" s="48" t="s">
        <v>315</v>
      </c>
      <c r="X25" s="49">
        <v>0.66</v>
      </c>
      <c r="Y25" s="60" t="s">
        <v>366</v>
      </c>
      <c r="Z25" s="30"/>
      <c r="AA25" s="28"/>
      <c r="AB25" s="49"/>
      <c r="AC25" s="125"/>
      <c r="AD25" s="165" t="s">
        <v>514</v>
      </c>
    </row>
    <row r="26" spans="1:30" ht="99.75" x14ac:dyDescent="0.2">
      <c r="A26" s="186">
        <f t="shared" si="5"/>
        <v>20</v>
      </c>
      <c r="B26" s="171"/>
      <c r="C26" s="172"/>
      <c r="D26" s="187"/>
      <c r="E26" s="170"/>
      <c r="F26" s="170"/>
      <c r="G26" s="174"/>
      <c r="H26" s="177" t="str">
        <f t="shared" si="1"/>
        <v>MAL</v>
      </c>
      <c r="I26" s="169"/>
      <c r="J26" s="170"/>
      <c r="K26" s="170"/>
      <c r="L26" s="174"/>
      <c r="M26" s="177" t="str">
        <f t="shared" si="3"/>
        <v>MAL</v>
      </c>
      <c r="N26" s="166"/>
      <c r="O26" s="39" t="s">
        <v>64</v>
      </c>
      <c r="P26" s="40" t="s">
        <v>419</v>
      </c>
      <c r="Q26" s="125" t="s">
        <v>40</v>
      </c>
      <c r="R26" s="52" t="s">
        <v>236</v>
      </c>
      <c r="S26" s="48" t="s">
        <v>317</v>
      </c>
      <c r="T26" s="49">
        <v>0.33</v>
      </c>
      <c r="U26" s="60" t="s">
        <v>367</v>
      </c>
      <c r="V26" s="66" t="s">
        <v>316</v>
      </c>
      <c r="W26" s="48" t="s">
        <v>317</v>
      </c>
      <c r="X26" s="49">
        <v>0.66</v>
      </c>
      <c r="Y26" s="60" t="s">
        <v>463</v>
      </c>
      <c r="Z26" s="30"/>
      <c r="AA26" s="28"/>
      <c r="AB26" s="49"/>
      <c r="AC26" s="125"/>
      <c r="AD26" s="165"/>
    </row>
    <row r="27" spans="1:30" ht="78" x14ac:dyDescent="0.2">
      <c r="A27" s="154">
        <f>A25+1</f>
        <v>20</v>
      </c>
      <c r="B27" s="31" t="s">
        <v>37</v>
      </c>
      <c r="C27" s="32" t="s">
        <v>84</v>
      </c>
      <c r="D27" s="58" t="s">
        <v>191</v>
      </c>
      <c r="E27" s="42">
        <v>5</v>
      </c>
      <c r="F27" s="42">
        <v>5</v>
      </c>
      <c r="G27" s="35" t="str">
        <f t="shared" si="0"/>
        <v>55</v>
      </c>
      <c r="H27" s="79" t="str">
        <f t="shared" si="1"/>
        <v>EXTREMO</v>
      </c>
      <c r="I27" s="37" t="s">
        <v>125</v>
      </c>
      <c r="J27" s="42">
        <v>4</v>
      </c>
      <c r="K27" s="42">
        <v>4</v>
      </c>
      <c r="L27" s="35" t="str">
        <f t="shared" si="2"/>
        <v>44</v>
      </c>
      <c r="M27" s="79" t="str">
        <f t="shared" si="3"/>
        <v>EXTREMO</v>
      </c>
      <c r="N27" s="38" t="s">
        <v>28</v>
      </c>
      <c r="O27" s="39" t="s">
        <v>65</v>
      </c>
      <c r="P27" s="40" t="s">
        <v>420</v>
      </c>
      <c r="Q27" s="125" t="s">
        <v>40</v>
      </c>
      <c r="R27" s="129" t="s">
        <v>464</v>
      </c>
      <c r="S27" s="45" t="s">
        <v>259</v>
      </c>
      <c r="T27" s="49">
        <v>0</v>
      </c>
      <c r="U27" s="60" t="s">
        <v>368</v>
      </c>
      <c r="V27" s="27" t="s">
        <v>318</v>
      </c>
      <c r="W27" s="45" t="s">
        <v>259</v>
      </c>
      <c r="X27" s="49">
        <v>0</v>
      </c>
      <c r="Y27" s="60" t="s">
        <v>368</v>
      </c>
      <c r="Z27" s="30"/>
      <c r="AA27" s="28"/>
      <c r="AB27" s="49"/>
      <c r="AC27" s="125"/>
      <c r="AD27" s="160" t="s">
        <v>515</v>
      </c>
    </row>
    <row r="28" spans="1:30" ht="57" x14ac:dyDescent="0.2">
      <c r="A28" s="186">
        <f t="shared" si="5"/>
        <v>21</v>
      </c>
      <c r="B28" s="171" t="s">
        <v>37</v>
      </c>
      <c r="C28" s="172" t="s">
        <v>85</v>
      </c>
      <c r="D28" s="214" t="s">
        <v>38</v>
      </c>
      <c r="E28" s="170">
        <v>3</v>
      </c>
      <c r="F28" s="170">
        <v>2</v>
      </c>
      <c r="G28" s="174" t="str">
        <f t="shared" si="0"/>
        <v>32</v>
      </c>
      <c r="H28" s="177" t="str">
        <f t="shared" si="1"/>
        <v>MODERADO</v>
      </c>
      <c r="I28" s="37" t="s">
        <v>127</v>
      </c>
      <c r="J28" s="170">
        <v>2</v>
      </c>
      <c r="K28" s="170">
        <v>1</v>
      </c>
      <c r="L28" s="174" t="str">
        <f t="shared" si="2"/>
        <v>21</v>
      </c>
      <c r="M28" s="177" t="str">
        <f t="shared" si="3"/>
        <v>BAJO</v>
      </c>
      <c r="N28" s="166" t="s">
        <v>199</v>
      </c>
      <c r="O28" s="39" t="s">
        <v>109</v>
      </c>
      <c r="P28" s="40" t="s">
        <v>421</v>
      </c>
      <c r="Q28" s="125" t="s">
        <v>40</v>
      </c>
      <c r="R28" s="129" t="s">
        <v>206</v>
      </c>
      <c r="S28" s="45" t="s">
        <v>259</v>
      </c>
      <c r="T28" s="49">
        <v>0</v>
      </c>
      <c r="U28" s="60" t="s">
        <v>369</v>
      </c>
      <c r="V28" s="27" t="s">
        <v>319</v>
      </c>
      <c r="W28" s="45" t="s">
        <v>320</v>
      </c>
      <c r="X28" s="49">
        <v>0.5</v>
      </c>
      <c r="Y28" s="60" t="s">
        <v>465</v>
      </c>
      <c r="Z28" s="30"/>
      <c r="AA28" s="84"/>
      <c r="AB28" s="49"/>
      <c r="AC28" s="146"/>
      <c r="AD28" s="160"/>
    </row>
    <row r="29" spans="1:30" ht="71.25" x14ac:dyDescent="0.2">
      <c r="A29" s="186">
        <f t="shared" si="5"/>
        <v>22</v>
      </c>
      <c r="B29" s="171"/>
      <c r="C29" s="172"/>
      <c r="D29" s="215"/>
      <c r="E29" s="170"/>
      <c r="F29" s="170"/>
      <c r="G29" s="174"/>
      <c r="H29" s="177" t="str">
        <f t="shared" si="1"/>
        <v>MAL</v>
      </c>
      <c r="I29" s="37" t="s">
        <v>128</v>
      </c>
      <c r="J29" s="170"/>
      <c r="K29" s="170"/>
      <c r="L29" s="174"/>
      <c r="M29" s="177" t="str">
        <f t="shared" si="3"/>
        <v>MAL</v>
      </c>
      <c r="N29" s="166"/>
      <c r="O29" s="39" t="s">
        <v>108</v>
      </c>
      <c r="P29" s="40" t="s">
        <v>143</v>
      </c>
      <c r="Q29" s="125" t="s">
        <v>40</v>
      </c>
      <c r="R29" s="52" t="s">
        <v>235</v>
      </c>
      <c r="S29" s="48" t="s">
        <v>370</v>
      </c>
      <c r="T29" s="45">
        <v>0.5</v>
      </c>
      <c r="U29" s="60" t="s">
        <v>371</v>
      </c>
      <c r="V29" s="61" t="s">
        <v>321</v>
      </c>
      <c r="W29" s="48" t="s">
        <v>259</v>
      </c>
      <c r="X29" s="49">
        <v>0.5</v>
      </c>
      <c r="Y29" s="60" t="s">
        <v>490</v>
      </c>
      <c r="Z29" s="30"/>
      <c r="AA29" s="84"/>
      <c r="AB29" s="49"/>
      <c r="AC29" s="146"/>
      <c r="AD29" s="160"/>
    </row>
    <row r="30" spans="1:30" ht="57" x14ac:dyDescent="0.2">
      <c r="A30" s="186">
        <f>A28+1</f>
        <v>22</v>
      </c>
      <c r="B30" s="184" t="s">
        <v>41</v>
      </c>
      <c r="C30" s="172" t="s">
        <v>86</v>
      </c>
      <c r="D30" s="214" t="s">
        <v>38</v>
      </c>
      <c r="E30" s="170">
        <v>4</v>
      </c>
      <c r="F30" s="170">
        <v>4</v>
      </c>
      <c r="G30" s="174" t="str">
        <f t="shared" si="0"/>
        <v>44</v>
      </c>
      <c r="H30" s="177" t="str">
        <f t="shared" si="1"/>
        <v>EXTREMO</v>
      </c>
      <c r="I30" s="169" t="s">
        <v>126</v>
      </c>
      <c r="J30" s="170">
        <v>3</v>
      </c>
      <c r="K30" s="170">
        <v>3</v>
      </c>
      <c r="L30" s="174" t="str">
        <f t="shared" si="2"/>
        <v>33</v>
      </c>
      <c r="M30" s="177" t="str">
        <f t="shared" si="3"/>
        <v>ALTO</v>
      </c>
      <c r="N30" s="166" t="s">
        <v>42</v>
      </c>
      <c r="O30" s="39" t="s">
        <v>153</v>
      </c>
      <c r="P30" s="40" t="s">
        <v>422</v>
      </c>
      <c r="Q30" s="125" t="s">
        <v>68</v>
      </c>
      <c r="R30" s="52" t="s">
        <v>234</v>
      </c>
      <c r="S30" s="48" t="s">
        <v>372</v>
      </c>
      <c r="T30" s="49">
        <v>1</v>
      </c>
      <c r="U30" s="60" t="s">
        <v>373</v>
      </c>
      <c r="V30" s="83" t="s">
        <v>466</v>
      </c>
      <c r="W30" s="60" t="s">
        <v>259</v>
      </c>
      <c r="X30" s="49">
        <v>1</v>
      </c>
      <c r="Y30" s="60" t="s">
        <v>467</v>
      </c>
      <c r="Z30" s="30"/>
      <c r="AA30" s="84"/>
      <c r="AB30" s="49"/>
      <c r="AC30" s="146"/>
      <c r="AD30" s="165" t="s">
        <v>516</v>
      </c>
    </row>
    <row r="31" spans="1:30" ht="85.5" x14ac:dyDescent="0.2">
      <c r="A31" s="186">
        <f t="shared" si="5"/>
        <v>23</v>
      </c>
      <c r="B31" s="184"/>
      <c r="C31" s="172"/>
      <c r="D31" s="215"/>
      <c r="E31" s="170"/>
      <c r="F31" s="170"/>
      <c r="G31" s="174"/>
      <c r="H31" s="177" t="str">
        <f t="shared" si="1"/>
        <v>MAL</v>
      </c>
      <c r="I31" s="169"/>
      <c r="J31" s="170"/>
      <c r="K31" s="170"/>
      <c r="L31" s="174"/>
      <c r="M31" s="177" t="str">
        <f t="shared" si="3"/>
        <v>MAL</v>
      </c>
      <c r="N31" s="166"/>
      <c r="O31" s="39" t="s">
        <v>154</v>
      </c>
      <c r="P31" s="40" t="s">
        <v>423</v>
      </c>
      <c r="Q31" s="125" t="s">
        <v>68</v>
      </c>
      <c r="R31" s="52" t="s">
        <v>231</v>
      </c>
      <c r="S31" s="48" t="s">
        <v>374</v>
      </c>
      <c r="T31" s="49">
        <f>((2/3))/3</f>
        <v>0.22222222222222221</v>
      </c>
      <c r="U31" s="51" t="s">
        <v>375</v>
      </c>
      <c r="V31" s="52" t="s">
        <v>322</v>
      </c>
      <c r="W31" s="48" t="s">
        <v>468</v>
      </c>
      <c r="X31" s="49">
        <v>0.6</v>
      </c>
      <c r="Y31" s="26" t="s">
        <v>469</v>
      </c>
      <c r="Z31" s="61"/>
      <c r="AA31" s="40"/>
      <c r="AB31" s="49"/>
      <c r="AC31" s="125"/>
      <c r="AD31" s="165"/>
    </row>
    <row r="32" spans="1:30" ht="90.75" x14ac:dyDescent="0.2">
      <c r="A32" s="154">
        <f>A30+1</f>
        <v>23</v>
      </c>
      <c r="B32" s="68" t="s">
        <v>41</v>
      </c>
      <c r="C32" s="32" t="s">
        <v>87</v>
      </c>
      <c r="D32" s="58" t="s">
        <v>38</v>
      </c>
      <c r="E32" s="42">
        <v>5</v>
      </c>
      <c r="F32" s="42">
        <v>3</v>
      </c>
      <c r="G32" s="35" t="str">
        <f t="shared" si="0"/>
        <v>53</v>
      </c>
      <c r="H32" s="79" t="str">
        <f t="shared" si="1"/>
        <v>EXTREMO</v>
      </c>
      <c r="I32" s="37" t="s">
        <v>129</v>
      </c>
      <c r="J32" s="42">
        <v>5</v>
      </c>
      <c r="K32" s="42">
        <v>2</v>
      </c>
      <c r="L32" s="35" t="str">
        <f t="shared" si="2"/>
        <v>52</v>
      </c>
      <c r="M32" s="79" t="str">
        <f t="shared" si="3"/>
        <v>ALTO</v>
      </c>
      <c r="N32" s="82" t="s">
        <v>42</v>
      </c>
      <c r="O32" s="39" t="s">
        <v>43</v>
      </c>
      <c r="P32" s="40" t="s">
        <v>424</v>
      </c>
      <c r="Q32" s="125" t="s">
        <v>44</v>
      </c>
      <c r="R32" s="61" t="s">
        <v>376</v>
      </c>
      <c r="S32" s="40" t="s">
        <v>377</v>
      </c>
      <c r="T32" s="62">
        <v>0.33</v>
      </c>
      <c r="U32" s="51" t="s">
        <v>378</v>
      </c>
      <c r="V32" s="140" t="s">
        <v>470</v>
      </c>
      <c r="W32" s="60" t="s">
        <v>471</v>
      </c>
      <c r="X32" s="62">
        <v>0.66</v>
      </c>
      <c r="Y32" s="26" t="s">
        <v>472</v>
      </c>
      <c r="Z32" s="61"/>
      <c r="AA32" s="28"/>
      <c r="AB32" s="62"/>
      <c r="AC32" s="125"/>
      <c r="AD32" s="165"/>
    </row>
    <row r="33" spans="1:30" ht="90.75" x14ac:dyDescent="0.2">
      <c r="A33" s="154">
        <f>A32+1</f>
        <v>24</v>
      </c>
      <c r="B33" s="68" t="s">
        <v>41</v>
      </c>
      <c r="C33" s="32" t="s">
        <v>88</v>
      </c>
      <c r="D33" s="58" t="s">
        <v>38</v>
      </c>
      <c r="E33" s="42">
        <v>2</v>
      </c>
      <c r="F33" s="42">
        <v>3</v>
      </c>
      <c r="G33" s="35" t="str">
        <f t="shared" si="0"/>
        <v>23</v>
      </c>
      <c r="H33" s="79" t="str">
        <f t="shared" si="1"/>
        <v>MODERADO</v>
      </c>
      <c r="I33" s="37" t="s">
        <v>130</v>
      </c>
      <c r="J33" s="42">
        <v>1</v>
      </c>
      <c r="K33" s="42">
        <v>2</v>
      </c>
      <c r="L33" s="35" t="str">
        <f t="shared" si="2"/>
        <v>12</v>
      </c>
      <c r="M33" s="79" t="str">
        <f t="shared" si="3"/>
        <v>BAJO</v>
      </c>
      <c r="N33" s="82" t="s">
        <v>42</v>
      </c>
      <c r="O33" s="39" t="s">
        <v>66</v>
      </c>
      <c r="P33" s="40" t="s">
        <v>425</v>
      </c>
      <c r="Q33" s="125" t="s">
        <v>45</v>
      </c>
      <c r="R33" s="52" t="s">
        <v>232</v>
      </c>
      <c r="S33" s="48" t="s">
        <v>379</v>
      </c>
      <c r="T33" s="49">
        <v>0.33</v>
      </c>
      <c r="U33" s="51" t="s">
        <v>380</v>
      </c>
      <c r="V33" s="140" t="s">
        <v>323</v>
      </c>
      <c r="W33" s="60" t="s">
        <v>473</v>
      </c>
      <c r="X33" s="62">
        <v>0.66</v>
      </c>
      <c r="Y33" s="51" t="s">
        <v>380</v>
      </c>
      <c r="Z33" s="61"/>
      <c r="AA33" s="40"/>
      <c r="AB33" s="49"/>
      <c r="AC33" s="126"/>
      <c r="AD33" s="165"/>
    </row>
    <row r="34" spans="1:30" ht="57" x14ac:dyDescent="0.2">
      <c r="A34" s="186">
        <f t="shared" si="5"/>
        <v>25</v>
      </c>
      <c r="B34" s="184" t="s">
        <v>41</v>
      </c>
      <c r="C34" s="172" t="s">
        <v>89</v>
      </c>
      <c r="D34" s="214" t="s">
        <v>184</v>
      </c>
      <c r="E34" s="217">
        <v>3</v>
      </c>
      <c r="F34" s="217">
        <v>5</v>
      </c>
      <c r="G34" s="174" t="str">
        <f t="shared" si="0"/>
        <v>35</v>
      </c>
      <c r="H34" s="218" t="str">
        <f t="shared" si="1"/>
        <v>EXTREMO</v>
      </c>
      <c r="I34" s="85" t="s">
        <v>164</v>
      </c>
      <c r="J34" s="217">
        <v>2</v>
      </c>
      <c r="K34" s="217">
        <v>4</v>
      </c>
      <c r="L34" s="174" t="str">
        <f t="shared" si="2"/>
        <v>24</v>
      </c>
      <c r="M34" s="218" t="str">
        <f t="shared" si="3"/>
        <v>ALTO</v>
      </c>
      <c r="N34" s="216" t="s">
        <v>42</v>
      </c>
      <c r="O34" s="86" t="s">
        <v>67</v>
      </c>
      <c r="P34" s="87" t="s">
        <v>426</v>
      </c>
      <c r="Q34" s="125" t="s">
        <v>44</v>
      </c>
      <c r="R34" s="52" t="s">
        <v>381</v>
      </c>
      <c r="S34" s="48" t="s">
        <v>382</v>
      </c>
      <c r="T34" s="49">
        <v>0.33</v>
      </c>
      <c r="U34" s="51" t="s">
        <v>383</v>
      </c>
      <c r="V34" s="140" t="s">
        <v>474</v>
      </c>
      <c r="W34" s="48" t="s">
        <v>382</v>
      </c>
      <c r="X34" s="62">
        <v>0.66</v>
      </c>
      <c r="Y34" s="51" t="s">
        <v>383</v>
      </c>
      <c r="Z34" s="88"/>
      <c r="AA34" s="40"/>
      <c r="AB34" s="49"/>
      <c r="AC34" s="126"/>
      <c r="AD34" s="165"/>
    </row>
    <row r="35" spans="1:30" ht="38.25" x14ac:dyDescent="0.2">
      <c r="A35" s="186">
        <f t="shared" si="5"/>
        <v>26</v>
      </c>
      <c r="B35" s="184"/>
      <c r="C35" s="172"/>
      <c r="D35" s="215"/>
      <c r="E35" s="217"/>
      <c r="F35" s="217"/>
      <c r="G35" s="174"/>
      <c r="H35" s="218" t="str">
        <f t="shared" si="1"/>
        <v>MAL</v>
      </c>
      <c r="I35" s="85" t="s">
        <v>163</v>
      </c>
      <c r="J35" s="217"/>
      <c r="K35" s="217"/>
      <c r="L35" s="174"/>
      <c r="M35" s="218" t="str">
        <f t="shared" si="3"/>
        <v>MAL</v>
      </c>
      <c r="N35" s="216"/>
      <c r="O35" s="86" t="s">
        <v>141</v>
      </c>
      <c r="P35" s="87" t="s">
        <v>142</v>
      </c>
      <c r="Q35" s="125" t="s">
        <v>44</v>
      </c>
      <c r="R35" s="52" t="s">
        <v>233</v>
      </c>
      <c r="S35" s="48" t="s">
        <v>384</v>
      </c>
      <c r="T35" s="49">
        <v>0.33</v>
      </c>
      <c r="U35" s="51" t="s">
        <v>385</v>
      </c>
      <c r="V35" s="140" t="s">
        <v>324</v>
      </c>
      <c r="W35" s="48" t="s">
        <v>384</v>
      </c>
      <c r="X35" s="49">
        <v>0.66</v>
      </c>
      <c r="Y35" s="51" t="s">
        <v>385</v>
      </c>
      <c r="Z35" s="88"/>
      <c r="AA35" s="40"/>
      <c r="AB35" s="49"/>
      <c r="AC35" s="126"/>
      <c r="AD35" s="165"/>
    </row>
    <row r="36" spans="1:30" ht="280.5" x14ac:dyDescent="0.2">
      <c r="A36" s="154">
        <f>+A34+1</f>
        <v>26</v>
      </c>
      <c r="B36" s="31" t="s">
        <v>46</v>
      </c>
      <c r="C36" s="32" t="s">
        <v>90</v>
      </c>
      <c r="D36" s="32" t="s">
        <v>192</v>
      </c>
      <c r="E36" s="42">
        <v>3</v>
      </c>
      <c r="F36" s="42">
        <v>4</v>
      </c>
      <c r="G36" s="35" t="str">
        <f t="shared" si="0"/>
        <v>34</v>
      </c>
      <c r="H36" s="79" t="str">
        <f t="shared" si="1"/>
        <v>EXTREMO</v>
      </c>
      <c r="I36" s="37" t="s">
        <v>131</v>
      </c>
      <c r="J36" s="89">
        <v>2</v>
      </c>
      <c r="K36" s="89">
        <v>3</v>
      </c>
      <c r="L36" s="35" t="str">
        <f t="shared" si="2"/>
        <v>23</v>
      </c>
      <c r="M36" s="79" t="str">
        <f t="shared" si="3"/>
        <v>MODERADO</v>
      </c>
      <c r="N36" s="38" t="s">
        <v>19</v>
      </c>
      <c r="O36" s="47" t="s">
        <v>110</v>
      </c>
      <c r="P36" s="48" t="s">
        <v>427</v>
      </c>
      <c r="Q36" s="127" t="s">
        <v>47</v>
      </c>
      <c r="R36" s="66" t="s">
        <v>428</v>
      </c>
      <c r="S36" s="90" t="s">
        <v>386</v>
      </c>
      <c r="T36" s="62">
        <v>0.33</v>
      </c>
      <c r="U36" s="63" t="s">
        <v>477</v>
      </c>
      <c r="V36" s="5" t="s">
        <v>476</v>
      </c>
      <c r="W36" s="90" t="s">
        <v>386</v>
      </c>
      <c r="X36" s="62">
        <v>0.66</v>
      </c>
      <c r="Y36" s="63" t="s">
        <v>477</v>
      </c>
      <c r="Z36" s="30"/>
      <c r="AA36" s="28"/>
      <c r="AB36" s="62"/>
      <c r="AC36" s="145"/>
      <c r="AD36" s="152" t="s">
        <v>517</v>
      </c>
    </row>
    <row r="37" spans="1:30" s="53" customFormat="1" ht="156.75" x14ac:dyDescent="0.2">
      <c r="A37" s="155">
        <f>A36+1</f>
        <v>27</v>
      </c>
      <c r="B37" s="31" t="s">
        <v>46</v>
      </c>
      <c r="C37" s="32" t="s">
        <v>145</v>
      </c>
      <c r="D37" s="37" t="s">
        <v>193</v>
      </c>
      <c r="E37" s="42">
        <v>4</v>
      </c>
      <c r="F37" s="42">
        <v>5</v>
      </c>
      <c r="G37" s="35" t="str">
        <f t="shared" si="0"/>
        <v>45</v>
      </c>
      <c r="H37" s="79" t="str">
        <f t="shared" si="1"/>
        <v>EXTREMO</v>
      </c>
      <c r="I37" s="37" t="s">
        <v>132</v>
      </c>
      <c r="J37" s="89">
        <v>2</v>
      </c>
      <c r="K37" s="89">
        <v>3</v>
      </c>
      <c r="L37" s="35" t="str">
        <f t="shared" si="2"/>
        <v>23</v>
      </c>
      <c r="M37" s="79" t="str">
        <f t="shared" si="3"/>
        <v>MODERADO</v>
      </c>
      <c r="N37" s="38" t="s">
        <v>19</v>
      </c>
      <c r="O37" s="47" t="s">
        <v>69</v>
      </c>
      <c r="P37" s="48" t="s">
        <v>429</v>
      </c>
      <c r="Q37" s="127" t="s">
        <v>47</v>
      </c>
      <c r="R37" s="66" t="s">
        <v>282</v>
      </c>
      <c r="S37" s="90" t="s">
        <v>387</v>
      </c>
      <c r="T37" s="49">
        <v>0.33</v>
      </c>
      <c r="U37" s="51" t="s">
        <v>388</v>
      </c>
      <c r="V37" s="6" t="s">
        <v>479</v>
      </c>
      <c r="W37" s="7" t="s">
        <v>478</v>
      </c>
      <c r="X37" s="49">
        <v>1</v>
      </c>
      <c r="Y37" s="51" t="s">
        <v>480</v>
      </c>
      <c r="Z37" s="55"/>
      <c r="AA37" s="91"/>
      <c r="AB37" s="49"/>
      <c r="AC37" s="126"/>
      <c r="AD37" s="150" t="s">
        <v>518</v>
      </c>
    </row>
    <row r="38" spans="1:30" ht="90.75" x14ac:dyDescent="0.2">
      <c r="A38" s="154">
        <f t="shared" si="5"/>
        <v>28</v>
      </c>
      <c r="B38" s="92" t="s">
        <v>46</v>
      </c>
      <c r="C38" s="71" t="s">
        <v>146</v>
      </c>
      <c r="D38" s="71" t="s">
        <v>193</v>
      </c>
      <c r="E38" s="73">
        <v>2</v>
      </c>
      <c r="F38" s="73">
        <v>5</v>
      </c>
      <c r="G38" s="93" t="str">
        <f t="shared" si="0"/>
        <v>25</v>
      </c>
      <c r="H38" s="79" t="str">
        <f t="shared" si="1"/>
        <v>EXTREMO</v>
      </c>
      <c r="I38" s="37" t="s">
        <v>133</v>
      </c>
      <c r="J38" s="94">
        <v>1</v>
      </c>
      <c r="K38" s="95">
        <v>4</v>
      </c>
      <c r="L38" s="93" t="str">
        <f t="shared" si="2"/>
        <v>14</v>
      </c>
      <c r="M38" s="79" t="str">
        <f t="shared" si="3"/>
        <v>ALTO</v>
      </c>
      <c r="N38" s="80" t="s">
        <v>48</v>
      </c>
      <c r="O38" s="96" t="s">
        <v>49</v>
      </c>
      <c r="P38" s="97" t="s">
        <v>430</v>
      </c>
      <c r="Q38" s="125" t="s">
        <v>70</v>
      </c>
      <c r="R38" s="132" t="s">
        <v>389</v>
      </c>
      <c r="S38" s="99" t="s">
        <v>238</v>
      </c>
      <c r="T38" s="25">
        <v>0.33</v>
      </c>
      <c r="U38" s="26" t="s">
        <v>390</v>
      </c>
      <c r="V38" s="6" t="s">
        <v>481</v>
      </c>
      <c r="W38" s="99" t="s">
        <v>238</v>
      </c>
      <c r="X38" s="29">
        <v>0.66</v>
      </c>
      <c r="Y38" s="8" t="s">
        <v>482</v>
      </c>
      <c r="Z38" s="30"/>
      <c r="AA38" s="28"/>
      <c r="AB38" s="29"/>
      <c r="AC38" s="125"/>
      <c r="AD38" s="152" t="s">
        <v>519</v>
      </c>
    </row>
    <row r="39" spans="1:30" ht="103.5" x14ac:dyDescent="0.2">
      <c r="A39" s="154">
        <f>A38+1</f>
        <v>29</v>
      </c>
      <c r="B39" s="31" t="s">
        <v>46</v>
      </c>
      <c r="C39" s="32" t="s">
        <v>91</v>
      </c>
      <c r="D39" s="100" t="s">
        <v>194</v>
      </c>
      <c r="E39" s="42">
        <v>3</v>
      </c>
      <c r="F39" s="42">
        <v>5</v>
      </c>
      <c r="G39" s="35" t="str">
        <f t="shared" si="0"/>
        <v>35</v>
      </c>
      <c r="H39" s="79" t="str">
        <f t="shared" si="1"/>
        <v>EXTREMO</v>
      </c>
      <c r="I39" s="37" t="s">
        <v>134</v>
      </c>
      <c r="J39" s="89">
        <v>1</v>
      </c>
      <c r="K39" s="101">
        <v>3</v>
      </c>
      <c r="L39" s="35" t="str">
        <f t="shared" si="2"/>
        <v>13</v>
      </c>
      <c r="M39" s="79" t="str">
        <f t="shared" si="3"/>
        <v>MODERADO</v>
      </c>
      <c r="N39" s="38" t="s">
        <v>19</v>
      </c>
      <c r="O39" s="39" t="s">
        <v>170</v>
      </c>
      <c r="P39" s="40" t="s">
        <v>431</v>
      </c>
      <c r="Q39" s="125" t="s">
        <v>71</v>
      </c>
      <c r="R39" s="30" t="s">
        <v>239</v>
      </c>
      <c r="S39" s="28" t="s">
        <v>391</v>
      </c>
      <c r="T39" s="25">
        <v>0.33</v>
      </c>
      <c r="U39" s="26" t="s">
        <v>392</v>
      </c>
      <c r="V39" s="6" t="s">
        <v>483</v>
      </c>
      <c r="W39" s="28" t="s">
        <v>391</v>
      </c>
      <c r="X39" s="29">
        <v>0.66</v>
      </c>
      <c r="Y39" s="26" t="s">
        <v>392</v>
      </c>
      <c r="Z39" s="30"/>
      <c r="AA39" s="28"/>
      <c r="AB39" s="29"/>
      <c r="AC39" s="125"/>
      <c r="AD39" s="150" t="s">
        <v>518</v>
      </c>
    </row>
    <row r="40" spans="1:30" ht="99.75" x14ac:dyDescent="0.2">
      <c r="A40" s="154">
        <f t="shared" si="5"/>
        <v>30</v>
      </c>
      <c r="B40" s="31" t="s">
        <v>46</v>
      </c>
      <c r="C40" s="32" t="s">
        <v>147</v>
      </c>
      <c r="D40" s="100" t="s">
        <v>194</v>
      </c>
      <c r="E40" s="42">
        <v>3</v>
      </c>
      <c r="F40" s="42">
        <v>5</v>
      </c>
      <c r="G40" s="35" t="str">
        <f t="shared" si="0"/>
        <v>35</v>
      </c>
      <c r="H40" s="79" t="str">
        <f t="shared" si="1"/>
        <v>EXTREMO</v>
      </c>
      <c r="I40" s="37" t="s">
        <v>157</v>
      </c>
      <c r="J40" s="89">
        <v>2</v>
      </c>
      <c r="K40" s="101">
        <v>4</v>
      </c>
      <c r="L40" s="35" t="str">
        <f t="shared" si="2"/>
        <v>24</v>
      </c>
      <c r="M40" s="79" t="str">
        <f t="shared" si="3"/>
        <v>ALTO</v>
      </c>
      <c r="N40" s="38" t="s">
        <v>19</v>
      </c>
      <c r="O40" s="39" t="s">
        <v>161</v>
      </c>
      <c r="P40" s="40" t="s">
        <v>162</v>
      </c>
      <c r="Q40" s="125" t="s">
        <v>71</v>
      </c>
      <c r="R40" s="61" t="s">
        <v>240</v>
      </c>
      <c r="S40" s="40" t="s">
        <v>241</v>
      </c>
      <c r="T40" s="49">
        <v>0.33</v>
      </c>
      <c r="U40" s="26" t="s">
        <v>485</v>
      </c>
      <c r="V40" s="9" t="s">
        <v>484</v>
      </c>
      <c r="W40" s="40" t="s">
        <v>241</v>
      </c>
      <c r="X40" s="49">
        <v>0.66</v>
      </c>
      <c r="Y40" s="26" t="s">
        <v>485</v>
      </c>
      <c r="Z40" s="61"/>
      <c r="AA40" s="40"/>
      <c r="AB40" s="62"/>
      <c r="AC40" s="145"/>
      <c r="AD40" s="152" t="s">
        <v>520</v>
      </c>
    </row>
    <row r="41" spans="1:30" ht="99.75" x14ac:dyDescent="0.2">
      <c r="A41" s="186">
        <f t="shared" si="5"/>
        <v>31</v>
      </c>
      <c r="B41" s="171" t="s">
        <v>50</v>
      </c>
      <c r="C41" s="172" t="s">
        <v>92</v>
      </c>
      <c r="D41" s="187" t="s">
        <v>195</v>
      </c>
      <c r="E41" s="220">
        <v>3</v>
      </c>
      <c r="F41" s="220">
        <v>4</v>
      </c>
      <c r="G41" s="174" t="str">
        <f t="shared" si="0"/>
        <v>34</v>
      </c>
      <c r="H41" s="185" t="str">
        <f t="shared" si="1"/>
        <v>EXTREMO</v>
      </c>
      <c r="I41" s="37" t="s">
        <v>244</v>
      </c>
      <c r="J41" s="220">
        <v>1</v>
      </c>
      <c r="K41" s="220">
        <v>2</v>
      </c>
      <c r="L41" s="174" t="str">
        <f t="shared" si="2"/>
        <v>12</v>
      </c>
      <c r="M41" s="185" t="str">
        <f t="shared" si="3"/>
        <v>BAJO</v>
      </c>
      <c r="N41" s="221" t="s">
        <v>19</v>
      </c>
      <c r="O41" s="39" t="s">
        <v>155</v>
      </c>
      <c r="P41" s="39" t="s">
        <v>432</v>
      </c>
      <c r="Q41" s="128" t="s">
        <v>51</v>
      </c>
      <c r="R41" s="61" t="s">
        <v>393</v>
      </c>
      <c r="S41" s="103" t="s">
        <v>394</v>
      </c>
      <c r="T41" s="104">
        <v>0.33</v>
      </c>
      <c r="U41" s="105" t="s">
        <v>395</v>
      </c>
      <c r="V41" s="141" t="s">
        <v>325</v>
      </c>
      <c r="W41" s="64" t="s">
        <v>326</v>
      </c>
      <c r="X41" s="29">
        <v>0.66</v>
      </c>
      <c r="Y41" s="105" t="s">
        <v>395</v>
      </c>
      <c r="Z41" s="106"/>
      <c r="AA41" s="102"/>
      <c r="AB41" s="107"/>
      <c r="AC41" s="147"/>
      <c r="AD41" s="160" t="s">
        <v>521</v>
      </c>
    </row>
    <row r="42" spans="1:30" ht="185.25" x14ac:dyDescent="0.2">
      <c r="A42" s="186">
        <f t="shared" si="5"/>
        <v>32</v>
      </c>
      <c r="B42" s="171"/>
      <c r="C42" s="172"/>
      <c r="D42" s="187"/>
      <c r="E42" s="220"/>
      <c r="F42" s="220"/>
      <c r="G42" s="174"/>
      <c r="H42" s="185"/>
      <c r="I42" s="37" t="s">
        <v>158</v>
      </c>
      <c r="J42" s="220"/>
      <c r="K42" s="220"/>
      <c r="L42" s="174"/>
      <c r="M42" s="185"/>
      <c r="N42" s="221"/>
      <c r="O42" s="39" t="s">
        <v>246</v>
      </c>
      <c r="P42" s="39" t="s">
        <v>433</v>
      </c>
      <c r="Q42" s="128" t="s">
        <v>51</v>
      </c>
      <c r="R42" s="133" t="s">
        <v>396</v>
      </c>
      <c r="S42" s="103" t="s">
        <v>247</v>
      </c>
      <c r="T42" s="25">
        <v>0.33</v>
      </c>
      <c r="U42" s="105" t="s">
        <v>397</v>
      </c>
      <c r="V42" s="108" t="s">
        <v>327</v>
      </c>
      <c r="W42" s="109" t="s">
        <v>328</v>
      </c>
      <c r="X42" s="29">
        <v>0.66</v>
      </c>
      <c r="Y42" s="105" t="s">
        <v>397</v>
      </c>
      <c r="Z42" s="106"/>
      <c r="AA42" s="102"/>
      <c r="AB42" s="107"/>
      <c r="AC42" s="147"/>
      <c r="AD42" s="160"/>
    </row>
    <row r="43" spans="1:30" ht="71.25" x14ac:dyDescent="0.2">
      <c r="A43" s="186">
        <f t="shared" si="5"/>
        <v>33</v>
      </c>
      <c r="B43" s="171"/>
      <c r="C43" s="172"/>
      <c r="D43" s="187"/>
      <c r="E43" s="220"/>
      <c r="F43" s="220"/>
      <c r="G43" s="174"/>
      <c r="H43" s="185"/>
      <c r="I43" s="37" t="s">
        <v>159</v>
      </c>
      <c r="J43" s="220"/>
      <c r="K43" s="220"/>
      <c r="L43" s="174"/>
      <c r="M43" s="185"/>
      <c r="N43" s="221"/>
      <c r="O43" s="39" t="s">
        <v>245</v>
      </c>
      <c r="P43" s="39" t="s">
        <v>144</v>
      </c>
      <c r="Q43" s="128" t="s">
        <v>51</v>
      </c>
      <c r="R43" s="133" t="s">
        <v>249</v>
      </c>
      <c r="S43" s="103" t="s">
        <v>248</v>
      </c>
      <c r="T43" s="25">
        <v>0.33</v>
      </c>
      <c r="U43" s="105" t="s">
        <v>397</v>
      </c>
      <c r="V43" s="108" t="s">
        <v>329</v>
      </c>
      <c r="W43" s="109" t="s">
        <v>330</v>
      </c>
      <c r="X43" s="25">
        <v>0.66</v>
      </c>
      <c r="Y43" s="105" t="s">
        <v>397</v>
      </c>
      <c r="Z43" s="106"/>
      <c r="AA43" s="102"/>
      <c r="AB43" s="107"/>
      <c r="AC43" s="147"/>
      <c r="AD43" s="160"/>
    </row>
    <row r="44" spans="1:30" ht="71.25" x14ac:dyDescent="0.2">
      <c r="A44" s="186">
        <f t="shared" si="5"/>
        <v>34</v>
      </c>
      <c r="B44" s="171"/>
      <c r="C44" s="172"/>
      <c r="D44" s="187"/>
      <c r="E44" s="220"/>
      <c r="F44" s="220"/>
      <c r="G44" s="174"/>
      <c r="H44" s="185"/>
      <c r="I44" s="37" t="s">
        <v>160</v>
      </c>
      <c r="J44" s="220"/>
      <c r="K44" s="220"/>
      <c r="L44" s="174"/>
      <c r="M44" s="185"/>
      <c r="N44" s="221"/>
      <c r="O44" s="39" t="s">
        <v>245</v>
      </c>
      <c r="P44" s="39" t="s">
        <v>250</v>
      </c>
      <c r="Q44" s="128" t="s">
        <v>51</v>
      </c>
      <c r="R44" s="133" t="s">
        <v>251</v>
      </c>
      <c r="S44" s="103" t="s">
        <v>252</v>
      </c>
      <c r="T44" s="25">
        <v>0.33</v>
      </c>
      <c r="U44" s="105" t="s">
        <v>398</v>
      </c>
      <c r="V44" s="108" t="s">
        <v>486</v>
      </c>
      <c r="W44" s="108" t="s">
        <v>331</v>
      </c>
      <c r="X44" s="25">
        <v>0.66</v>
      </c>
      <c r="Y44" s="105" t="s">
        <v>398</v>
      </c>
      <c r="Z44" s="106"/>
      <c r="AA44" s="102"/>
      <c r="AB44" s="107"/>
      <c r="AC44" s="147"/>
      <c r="AD44" s="160"/>
    </row>
    <row r="45" spans="1:30" ht="171" x14ac:dyDescent="0.2">
      <c r="A45" s="154">
        <f>A41+1</f>
        <v>32</v>
      </c>
      <c r="B45" s="31" t="s">
        <v>50</v>
      </c>
      <c r="C45" s="32" t="s">
        <v>95</v>
      </c>
      <c r="D45" s="58" t="s">
        <v>196</v>
      </c>
      <c r="E45" s="110">
        <v>3</v>
      </c>
      <c r="F45" s="110">
        <v>4</v>
      </c>
      <c r="G45" s="35" t="str">
        <f t="shared" si="0"/>
        <v>34</v>
      </c>
      <c r="H45" s="111" t="str">
        <f t="shared" si="1"/>
        <v>EXTREMO</v>
      </c>
      <c r="I45" s="37" t="s">
        <v>253</v>
      </c>
      <c r="J45" s="110">
        <v>1</v>
      </c>
      <c r="K45" s="110">
        <v>2</v>
      </c>
      <c r="L45" s="35" t="str">
        <f t="shared" si="2"/>
        <v>12</v>
      </c>
      <c r="M45" s="111" t="str">
        <f t="shared" si="3"/>
        <v>BAJO</v>
      </c>
      <c r="N45" s="112" t="s">
        <v>19</v>
      </c>
      <c r="O45" s="39" t="s">
        <v>156</v>
      </c>
      <c r="P45" s="39" t="s">
        <v>434</v>
      </c>
      <c r="Q45" s="128" t="s">
        <v>51</v>
      </c>
      <c r="R45" s="134" t="s">
        <v>399</v>
      </c>
      <c r="S45" s="113" t="s">
        <v>254</v>
      </c>
      <c r="T45" s="104">
        <v>0.33</v>
      </c>
      <c r="U45" s="105" t="s">
        <v>400</v>
      </c>
      <c r="V45" s="114" t="s">
        <v>435</v>
      </c>
      <c r="W45" s="102" t="s">
        <v>332</v>
      </c>
      <c r="X45" s="115">
        <v>0.66</v>
      </c>
      <c r="Y45" s="105" t="s">
        <v>400</v>
      </c>
      <c r="Z45" s="116"/>
      <c r="AA45" s="117"/>
      <c r="AB45" s="115"/>
      <c r="AC45" s="147"/>
      <c r="AD45" s="160"/>
    </row>
    <row r="46" spans="1:30" ht="103.5" x14ac:dyDescent="0.2">
      <c r="A46" s="154">
        <f t="shared" si="5"/>
        <v>33</v>
      </c>
      <c r="B46" s="31" t="s">
        <v>50</v>
      </c>
      <c r="C46" s="32" t="s">
        <v>94</v>
      </c>
      <c r="D46" s="72" t="s">
        <v>196</v>
      </c>
      <c r="E46" s="110">
        <v>3</v>
      </c>
      <c r="F46" s="110">
        <v>4</v>
      </c>
      <c r="G46" s="35" t="str">
        <f t="shared" si="0"/>
        <v>34</v>
      </c>
      <c r="H46" s="111" t="str">
        <f t="shared" si="1"/>
        <v>EXTREMO</v>
      </c>
      <c r="I46" s="37" t="s">
        <v>176</v>
      </c>
      <c r="J46" s="110">
        <v>2</v>
      </c>
      <c r="K46" s="110">
        <v>3</v>
      </c>
      <c r="L46" s="35" t="str">
        <f t="shared" si="2"/>
        <v>23</v>
      </c>
      <c r="M46" s="111" t="str">
        <f t="shared" si="3"/>
        <v>MODERADO</v>
      </c>
      <c r="N46" s="112" t="s">
        <v>19</v>
      </c>
      <c r="O46" s="39" t="s">
        <v>522</v>
      </c>
      <c r="P46" s="39" t="s">
        <v>436</v>
      </c>
      <c r="Q46" s="128" t="s">
        <v>52</v>
      </c>
      <c r="R46" s="134" t="s">
        <v>401</v>
      </c>
      <c r="S46" s="103" t="s">
        <v>394</v>
      </c>
      <c r="T46" s="104">
        <v>0.33</v>
      </c>
      <c r="U46" s="105" t="s">
        <v>395</v>
      </c>
      <c r="V46" s="141" t="s">
        <v>437</v>
      </c>
      <c r="W46" s="64" t="s">
        <v>333</v>
      </c>
      <c r="X46" s="104">
        <v>0.66</v>
      </c>
      <c r="Y46" s="105" t="s">
        <v>395</v>
      </c>
      <c r="Z46" s="116"/>
      <c r="AA46" s="102"/>
      <c r="AB46" s="29"/>
      <c r="AC46" s="147"/>
      <c r="AD46" s="152" t="s">
        <v>523</v>
      </c>
    </row>
    <row r="47" spans="1:30" ht="103.5" x14ac:dyDescent="0.2">
      <c r="A47" s="154">
        <f>A46+1</f>
        <v>34</v>
      </c>
      <c r="B47" s="31" t="s">
        <v>53</v>
      </c>
      <c r="C47" s="32" t="s">
        <v>96</v>
      </c>
      <c r="D47" s="58" t="s">
        <v>197</v>
      </c>
      <c r="E47" s="42">
        <v>3</v>
      </c>
      <c r="F47" s="42">
        <v>4</v>
      </c>
      <c r="G47" s="35" t="str">
        <f t="shared" si="0"/>
        <v>34</v>
      </c>
      <c r="H47" s="79" t="str">
        <f t="shared" si="1"/>
        <v>EXTREMO</v>
      </c>
      <c r="I47" s="37" t="s">
        <v>135</v>
      </c>
      <c r="J47" s="42">
        <v>2</v>
      </c>
      <c r="K47" s="42">
        <v>3</v>
      </c>
      <c r="L47" s="35" t="str">
        <f t="shared" si="2"/>
        <v>23</v>
      </c>
      <c r="M47" s="79" t="str">
        <f t="shared" si="3"/>
        <v>MODERADO</v>
      </c>
      <c r="N47" s="38" t="s">
        <v>54</v>
      </c>
      <c r="O47" s="39" t="s">
        <v>55</v>
      </c>
      <c r="P47" s="40" t="s">
        <v>438</v>
      </c>
      <c r="Q47" s="125" t="s">
        <v>56</v>
      </c>
      <c r="R47" s="61" t="s">
        <v>402</v>
      </c>
      <c r="S47" s="28" t="s">
        <v>259</v>
      </c>
      <c r="T47" s="29" t="s">
        <v>259</v>
      </c>
      <c r="U47" s="63" t="s">
        <v>261</v>
      </c>
      <c r="V47" s="61" t="s">
        <v>487</v>
      </c>
      <c r="W47" s="28" t="s">
        <v>258</v>
      </c>
      <c r="X47" s="29" t="s">
        <v>259</v>
      </c>
      <c r="Y47" s="63" t="s">
        <v>297</v>
      </c>
      <c r="Z47" s="61"/>
      <c r="AA47" s="40"/>
      <c r="AB47" s="29"/>
      <c r="AC47" s="145"/>
      <c r="AD47" s="160" t="s">
        <v>524</v>
      </c>
    </row>
    <row r="48" spans="1:30" ht="57" x14ac:dyDescent="0.2">
      <c r="A48" s="186">
        <f>A47+1</f>
        <v>35</v>
      </c>
      <c r="B48" s="171" t="s">
        <v>53</v>
      </c>
      <c r="C48" s="172" t="s">
        <v>136</v>
      </c>
      <c r="D48" s="187" t="s">
        <v>198</v>
      </c>
      <c r="E48" s="170">
        <v>2</v>
      </c>
      <c r="F48" s="170">
        <v>4</v>
      </c>
      <c r="G48" s="174" t="str">
        <f t="shared" si="0"/>
        <v>24</v>
      </c>
      <c r="H48" s="177" t="str">
        <f t="shared" si="1"/>
        <v>ALTO</v>
      </c>
      <c r="I48" s="37" t="s">
        <v>175</v>
      </c>
      <c r="J48" s="170">
        <v>1</v>
      </c>
      <c r="K48" s="170">
        <v>3</v>
      </c>
      <c r="L48" s="174" t="str">
        <f t="shared" si="2"/>
        <v>13</v>
      </c>
      <c r="M48" s="177" t="str">
        <f t="shared" si="3"/>
        <v>MODERADO</v>
      </c>
      <c r="N48" s="178" t="s">
        <v>54</v>
      </c>
      <c r="O48" s="39" t="s">
        <v>100</v>
      </c>
      <c r="P48" s="39" t="s">
        <v>439</v>
      </c>
      <c r="Q48" s="125" t="s">
        <v>56</v>
      </c>
      <c r="R48" s="61" t="s">
        <v>260</v>
      </c>
      <c r="S48" s="28" t="s">
        <v>259</v>
      </c>
      <c r="T48" s="29" t="s">
        <v>259</v>
      </c>
      <c r="U48" s="63" t="s">
        <v>262</v>
      </c>
      <c r="V48" s="61" t="s">
        <v>298</v>
      </c>
      <c r="W48" s="28" t="s">
        <v>299</v>
      </c>
      <c r="X48" s="29">
        <v>0.5</v>
      </c>
      <c r="Y48" s="63" t="s">
        <v>300</v>
      </c>
      <c r="Z48" s="61"/>
      <c r="AA48" s="40"/>
      <c r="AB48" s="29"/>
      <c r="AC48" s="145"/>
      <c r="AD48" s="160"/>
    </row>
    <row r="49" spans="1:73" ht="51" x14ac:dyDescent="0.2">
      <c r="A49" s="186">
        <f t="shared" si="5"/>
        <v>36</v>
      </c>
      <c r="B49" s="171"/>
      <c r="C49" s="172"/>
      <c r="D49" s="187"/>
      <c r="E49" s="170"/>
      <c r="F49" s="170"/>
      <c r="G49" s="174"/>
      <c r="H49" s="177" t="str">
        <f t="shared" si="1"/>
        <v>MAL</v>
      </c>
      <c r="I49" s="37" t="s">
        <v>173</v>
      </c>
      <c r="J49" s="170"/>
      <c r="K49" s="170"/>
      <c r="L49" s="174"/>
      <c r="M49" s="177" t="str">
        <f t="shared" si="3"/>
        <v>MAL</v>
      </c>
      <c r="N49" s="178"/>
      <c r="O49" s="39" t="s">
        <v>97</v>
      </c>
      <c r="P49" s="39" t="s">
        <v>440</v>
      </c>
      <c r="Q49" s="125" t="s">
        <v>56</v>
      </c>
      <c r="R49" s="118" t="s">
        <v>263</v>
      </c>
      <c r="S49" s="28" t="s">
        <v>264</v>
      </c>
      <c r="T49" s="29" t="s">
        <v>259</v>
      </c>
      <c r="U49" s="63" t="s">
        <v>265</v>
      </c>
      <c r="V49" s="61" t="s">
        <v>487</v>
      </c>
      <c r="W49" s="28" t="s">
        <v>258</v>
      </c>
      <c r="X49" s="29" t="s">
        <v>259</v>
      </c>
      <c r="Y49" s="63" t="s">
        <v>297</v>
      </c>
      <c r="Z49" s="118"/>
      <c r="AA49" s="97"/>
      <c r="AB49" s="98"/>
      <c r="AC49" s="148"/>
      <c r="AD49" s="160"/>
    </row>
    <row r="50" spans="1:73" ht="63.75" x14ac:dyDescent="0.2">
      <c r="A50" s="186">
        <f t="shared" si="5"/>
        <v>37</v>
      </c>
      <c r="B50" s="171"/>
      <c r="C50" s="172"/>
      <c r="D50" s="187"/>
      <c r="E50" s="170"/>
      <c r="F50" s="170"/>
      <c r="G50" s="174"/>
      <c r="H50" s="177" t="str">
        <f t="shared" si="1"/>
        <v>MAL</v>
      </c>
      <c r="I50" s="37" t="s">
        <v>174</v>
      </c>
      <c r="J50" s="170"/>
      <c r="K50" s="170"/>
      <c r="L50" s="174"/>
      <c r="M50" s="177" t="str">
        <f t="shared" si="3"/>
        <v>MAL</v>
      </c>
      <c r="N50" s="178"/>
      <c r="O50" s="39" t="s">
        <v>98</v>
      </c>
      <c r="P50" s="39" t="s">
        <v>99</v>
      </c>
      <c r="Q50" s="125" t="s">
        <v>56</v>
      </c>
      <c r="R50" s="61" t="s">
        <v>266</v>
      </c>
      <c r="S50" s="28" t="s">
        <v>259</v>
      </c>
      <c r="T50" s="29" t="s">
        <v>259</v>
      </c>
      <c r="U50" s="63" t="s">
        <v>261</v>
      </c>
      <c r="V50" s="118" t="s">
        <v>263</v>
      </c>
      <c r="W50" s="28" t="s">
        <v>264</v>
      </c>
      <c r="X50" s="29">
        <v>1</v>
      </c>
      <c r="Y50" s="63" t="s">
        <v>265</v>
      </c>
      <c r="Z50" s="118"/>
      <c r="AA50" s="97"/>
      <c r="AB50" s="98"/>
      <c r="AC50" s="148"/>
      <c r="AD50" s="160"/>
    </row>
    <row r="51" spans="1:73" ht="57" x14ac:dyDescent="0.2">
      <c r="A51" s="186">
        <f>A48+1</f>
        <v>36</v>
      </c>
      <c r="B51" s="171" t="s">
        <v>53</v>
      </c>
      <c r="C51" s="172" t="s">
        <v>93</v>
      </c>
      <c r="D51" s="187" t="s">
        <v>197</v>
      </c>
      <c r="E51" s="170">
        <v>4</v>
      </c>
      <c r="F51" s="170">
        <v>4</v>
      </c>
      <c r="G51" s="174" t="str">
        <f t="shared" si="0"/>
        <v>44</v>
      </c>
      <c r="H51" s="177" t="str">
        <f t="shared" si="1"/>
        <v>EXTREMO</v>
      </c>
      <c r="I51" s="37" t="s">
        <v>137</v>
      </c>
      <c r="J51" s="170">
        <v>3</v>
      </c>
      <c r="K51" s="170">
        <v>3</v>
      </c>
      <c r="L51" s="174" t="str">
        <f t="shared" si="2"/>
        <v>33</v>
      </c>
      <c r="M51" s="177" t="str">
        <f t="shared" si="3"/>
        <v>ALTO</v>
      </c>
      <c r="N51" s="178" t="s">
        <v>28</v>
      </c>
      <c r="O51" s="39" t="s">
        <v>100</v>
      </c>
      <c r="P51" s="39" t="s">
        <v>439</v>
      </c>
      <c r="Q51" s="125" t="s">
        <v>56</v>
      </c>
      <c r="R51" s="52" t="s">
        <v>267</v>
      </c>
      <c r="S51" s="24" t="s">
        <v>268</v>
      </c>
      <c r="T51" s="25">
        <v>0.33</v>
      </c>
      <c r="U51" s="63" t="s">
        <v>269</v>
      </c>
      <c r="V51" s="61" t="s">
        <v>296</v>
      </c>
      <c r="W51" s="28" t="s">
        <v>258</v>
      </c>
      <c r="X51" s="29">
        <v>0.66</v>
      </c>
      <c r="Y51" s="63" t="s">
        <v>297</v>
      </c>
      <c r="Z51" s="61"/>
      <c r="AA51" s="40"/>
      <c r="AB51" s="29"/>
      <c r="AC51" s="145"/>
      <c r="AD51" s="160"/>
    </row>
    <row r="52" spans="1:73" ht="64.5" thickBot="1" x14ac:dyDescent="0.25">
      <c r="A52" s="201">
        <f t="shared" si="5"/>
        <v>37</v>
      </c>
      <c r="B52" s="202"/>
      <c r="C52" s="203"/>
      <c r="D52" s="204"/>
      <c r="E52" s="205"/>
      <c r="F52" s="205"/>
      <c r="G52" s="188"/>
      <c r="H52" s="206" t="str">
        <f t="shared" si="1"/>
        <v>MAL</v>
      </c>
      <c r="I52" s="157" t="s">
        <v>138</v>
      </c>
      <c r="J52" s="205"/>
      <c r="K52" s="205"/>
      <c r="L52" s="188"/>
      <c r="M52" s="206" t="str">
        <f t="shared" si="3"/>
        <v>MAL</v>
      </c>
      <c r="N52" s="207"/>
      <c r="O52" s="158" t="s">
        <v>101</v>
      </c>
      <c r="P52" s="158" t="s">
        <v>441</v>
      </c>
      <c r="Q52" s="159" t="s">
        <v>56</v>
      </c>
      <c r="R52" s="135" t="s">
        <v>267</v>
      </c>
      <c r="S52" s="136" t="s">
        <v>268</v>
      </c>
      <c r="T52" s="137">
        <v>0.33</v>
      </c>
      <c r="U52" s="138" t="s">
        <v>269</v>
      </c>
      <c r="V52" s="142" t="s">
        <v>489</v>
      </c>
      <c r="W52" s="143" t="s">
        <v>488</v>
      </c>
      <c r="X52" s="144">
        <v>0.66</v>
      </c>
      <c r="Y52" s="138" t="s">
        <v>301</v>
      </c>
      <c r="Z52" s="142"/>
      <c r="AA52" s="143"/>
      <c r="AB52" s="144"/>
      <c r="AC52" s="149"/>
      <c r="AD52" s="161"/>
    </row>
    <row r="53" spans="1:73" x14ac:dyDescent="0.2">
      <c r="O53" s="121"/>
      <c r="P53" s="122"/>
      <c r="Q53" s="122"/>
      <c r="R53" s="122"/>
      <c r="S53" s="122"/>
      <c r="T53" s="123"/>
      <c r="U53" s="122"/>
      <c r="V53" s="122"/>
      <c r="W53" s="122"/>
      <c r="X53" s="123"/>
      <c r="Y53" s="122"/>
      <c r="Z53" s="122"/>
      <c r="AA53" s="122"/>
      <c r="AB53" s="123"/>
      <c r="AC53" s="122"/>
      <c r="AD53" s="11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</row>
    <row r="54" spans="1:73" x14ac:dyDescent="0.2">
      <c r="O54" s="121"/>
      <c r="P54" s="122"/>
      <c r="Q54" s="122"/>
      <c r="R54" s="122"/>
      <c r="S54" s="122"/>
      <c r="T54" s="123"/>
      <c r="U54" s="122"/>
      <c r="V54" s="122"/>
      <c r="W54" s="122"/>
      <c r="X54" s="123"/>
      <c r="Y54" s="122"/>
      <c r="Z54" s="122"/>
      <c r="AA54" s="122"/>
      <c r="AB54" s="123"/>
      <c r="AC54" s="122"/>
      <c r="AD54" s="11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</row>
    <row r="55" spans="1:73" x14ac:dyDescent="0.2">
      <c r="O55" s="121"/>
      <c r="P55" s="122"/>
      <c r="Q55" s="122"/>
      <c r="R55" s="122"/>
      <c r="S55" s="122"/>
      <c r="T55" s="123"/>
      <c r="U55" s="122"/>
      <c r="V55" s="122"/>
      <c r="W55" s="122"/>
      <c r="X55" s="123"/>
      <c r="Y55" s="122"/>
      <c r="Z55" s="122"/>
      <c r="AA55" s="122"/>
      <c r="AB55" s="123"/>
      <c r="AC55" s="122"/>
      <c r="AD55" s="11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</row>
    <row r="56" spans="1:73" x14ac:dyDescent="0.2">
      <c r="O56" s="121"/>
      <c r="P56" s="122"/>
      <c r="Q56" s="122"/>
      <c r="R56" s="122"/>
      <c r="S56" s="122"/>
      <c r="T56" s="123"/>
      <c r="U56" s="122"/>
      <c r="V56" s="122"/>
      <c r="W56" s="122"/>
      <c r="X56" s="123"/>
      <c r="Y56" s="122"/>
      <c r="Z56" s="122"/>
      <c r="AA56" s="122"/>
      <c r="AB56" s="123"/>
      <c r="AC56" s="122"/>
      <c r="AD56" s="11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</row>
    <row r="57" spans="1:73" x14ac:dyDescent="0.2">
      <c r="O57" s="121"/>
      <c r="P57" s="122"/>
      <c r="Q57" s="122"/>
      <c r="R57" s="122"/>
      <c r="S57" s="122"/>
      <c r="T57" s="123"/>
      <c r="U57" s="122"/>
      <c r="V57" s="122"/>
      <c r="W57" s="122"/>
      <c r="X57" s="123"/>
      <c r="Y57" s="122"/>
      <c r="Z57" s="122"/>
      <c r="AA57" s="122"/>
      <c r="AB57" s="123"/>
      <c r="AC57" s="122"/>
      <c r="AD57" s="11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</row>
    <row r="58" spans="1:73" x14ac:dyDescent="0.2">
      <c r="O58" s="121"/>
      <c r="P58" s="122"/>
      <c r="Q58" s="122"/>
      <c r="R58" s="122"/>
      <c r="S58" s="122"/>
      <c r="T58" s="123"/>
      <c r="U58" s="122"/>
      <c r="V58" s="122"/>
      <c r="W58" s="122"/>
      <c r="X58" s="123"/>
      <c r="Y58" s="122"/>
      <c r="Z58" s="122"/>
      <c r="AA58" s="122"/>
      <c r="AB58" s="123"/>
      <c r="AC58" s="122"/>
      <c r="AD58" s="11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2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</row>
    <row r="59" spans="1:73" x14ac:dyDescent="0.2">
      <c r="O59" s="121"/>
      <c r="P59" s="122"/>
      <c r="Q59" s="122"/>
      <c r="R59" s="122"/>
      <c r="S59" s="122"/>
      <c r="T59" s="123"/>
      <c r="U59" s="122"/>
      <c r="V59" s="122"/>
      <c r="W59" s="122"/>
      <c r="X59" s="123"/>
      <c r="Y59" s="122"/>
      <c r="Z59" s="122"/>
      <c r="AA59" s="122"/>
      <c r="AB59" s="123"/>
      <c r="AC59" s="122"/>
      <c r="AD59" s="11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  <c r="BH59" s="122"/>
      <c r="BI59" s="122"/>
      <c r="BJ59" s="122"/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</row>
    <row r="60" spans="1:73" x14ac:dyDescent="0.2">
      <c r="O60" s="121"/>
      <c r="P60" s="122"/>
      <c r="Q60" s="122"/>
      <c r="R60" s="122"/>
      <c r="S60" s="122"/>
      <c r="T60" s="123"/>
      <c r="U60" s="122"/>
      <c r="V60" s="122"/>
      <c r="W60" s="122"/>
      <c r="X60" s="123"/>
      <c r="Y60" s="122"/>
      <c r="Z60" s="122"/>
      <c r="AA60" s="122"/>
      <c r="AB60" s="123"/>
      <c r="AC60" s="122"/>
      <c r="AD60" s="11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</row>
    <row r="61" spans="1:73" x14ac:dyDescent="0.2">
      <c r="O61" s="121"/>
      <c r="P61" s="122"/>
      <c r="Q61" s="122"/>
      <c r="R61" s="122"/>
      <c r="S61" s="122"/>
      <c r="T61" s="123"/>
      <c r="U61" s="122"/>
      <c r="V61" s="122"/>
      <c r="W61" s="122"/>
      <c r="X61" s="123"/>
      <c r="Y61" s="122"/>
      <c r="Z61" s="122"/>
      <c r="AA61" s="122"/>
      <c r="AB61" s="123"/>
      <c r="AC61" s="122"/>
      <c r="AD61" s="11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  <c r="BH61" s="122"/>
      <c r="BI61" s="122"/>
      <c r="BJ61" s="122"/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</row>
    <row r="62" spans="1:73" x14ac:dyDescent="0.2">
      <c r="O62" s="121"/>
      <c r="P62" s="122"/>
      <c r="Q62" s="122"/>
      <c r="R62" s="122"/>
      <c r="S62" s="122"/>
      <c r="T62" s="123"/>
      <c r="U62" s="122"/>
      <c r="V62" s="122"/>
      <c r="W62" s="122"/>
      <c r="X62" s="123"/>
      <c r="Y62" s="122"/>
      <c r="Z62" s="122"/>
      <c r="AA62" s="122"/>
      <c r="AB62" s="123"/>
      <c r="AC62" s="122"/>
      <c r="AD62" s="11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</row>
    <row r="63" spans="1:73" x14ac:dyDescent="0.2">
      <c r="O63" s="121"/>
      <c r="P63" s="122"/>
      <c r="Q63" s="122"/>
      <c r="R63" s="122"/>
      <c r="S63" s="122"/>
      <c r="T63" s="123"/>
      <c r="U63" s="122"/>
      <c r="V63" s="122"/>
      <c r="W63" s="122"/>
      <c r="X63" s="123"/>
      <c r="Y63" s="122"/>
      <c r="Z63" s="122"/>
      <c r="AA63" s="122"/>
      <c r="AB63" s="123"/>
      <c r="AC63" s="122"/>
      <c r="AD63" s="11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</row>
    <row r="64" spans="1:73" x14ac:dyDescent="0.2">
      <c r="O64" s="121"/>
      <c r="P64" s="122"/>
      <c r="Q64" s="122"/>
      <c r="R64" s="122"/>
      <c r="S64" s="122"/>
      <c r="T64" s="123"/>
      <c r="U64" s="122"/>
      <c r="V64" s="122"/>
      <c r="W64" s="122"/>
      <c r="X64" s="123"/>
      <c r="Y64" s="122"/>
      <c r="Z64" s="122"/>
      <c r="AA64" s="122"/>
      <c r="AB64" s="123"/>
      <c r="AC64" s="122"/>
      <c r="AD64" s="11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</row>
    <row r="65" spans="15:73" x14ac:dyDescent="0.2">
      <c r="O65" s="121"/>
      <c r="P65" s="122"/>
      <c r="Q65" s="122"/>
      <c r="R65" s="122"/>
      <c r="S65" s="122"/>
      <c r="T65" s="123"/>
      <c r="U65" s="122"/>
      <c r="V65" s="122"/>
      <c r="W65" s="122"/>
      <c r="X65" s="123"/>
      <c r="Y65" s="122"/>
      <c r="Z65" s="122"/>
      <c r="AA65" s="122"/>
      <c r="AB65" s="123"/>
      <c r="AC65" s="122"/>
      <c r="AD65" s="11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</row>
    <row r="66" spans="15:73" x14ac:dyDescent="0.2">
      <c r="O66" s="121"/>
      <c r="P66" s="122"/>
      <c r="Q66" s="122"/>
      <c r="R66" s="122"/>
      <c r="S66" s="122"/>
      <c r="T66" s="123"/>
      <c r="U66" s="122"/>
      <c r="V66" s="122"/>
      <c r="W66" s="122"/>
      <c r="X66" s="123"/>
      <c r="Y66" s="122"/>
      <c r="Z66" s="122"/>
      <c r="AA66" s="122"/>
      <c r="AB66" s="123"/>
      <c r="AC66" s="122"/>
      <c r="AD66" s="11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</row>
    <row r="67" spans="15:73" x14ac:dyDescent="0.2">
      <c r="O67" s="121"/>
      <c r="P67" s="122"/>
      <c r="Q67" s="122"/>
      <c r="R67" s="122"/>
      <c r="S67" s="122"/>
      <c r="T67" s="123"/>
      <c r="U67" s="122"/>
      <c r="V67" s="122"/>
      <c r="W67" s="122"/>
      <c r="X67" s="123"/>
      <c r="Y67" s="122"/>
      <c r="Z67" s="122"/>
      <c r="AA67" s="122"/>
      <c r="AB67" s="123"/>
      <c r="AC67" s="122"/>
      <c r="AD67" s="11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122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</row>
    <row r="68" spans="15:73" x14ac:dyDescent="0.2">
      <c r="O68" s="121"/>
      <c r="P68" s="122"/>
      <c r="Q68" s="122"/>
      <c r="R68" s="122"/>
      <c r="S68" s="122"/>
      <c r="T68" s="123"/>
      <c r="U68" s="122"/>
      <c r="V68" s="122"/>
      <c r="W68" s="122"/>
      <c r="X68" s="123"/>
      <c r="Y68" s="122"/>
      <c r="Z68" s="122"/>
      <c r="AA68" s="122"/>
      <c r="AB68" s="123"/>
      <c r="AC68" s="122"/>
      <c r="AD68" s="11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</row>
  </sheetData>
  <autoFilter ref="A3:AC52"/>
  <mergeCells count="169">
    <mergeCell ref="A1:Q1"/>
    <mergeCell ref="C17:C18"/>
    <mergeCell ref="A41:A44"/>
    <mergeCell ref="B41:B44"/>
    <mergeCell ref="C41:C44"/>
    <mergeCell ref="D41:D44"/>
    <mergeCell ref="E41:E44"/>
    <mergeCell ref="F41:F44"/>
    <mergeCell ref="J41:J44"/>
    <mergeCell ref="K41:K44"/>
    <mergeCell ref="M41:M44"/>
    <mergeCell ref="N41:N44"/>
    <mergeCell ref="M34:M35"/>
    <mergeCell ref="B34:B35"/>
    <mergeCell ref="C34:C35"/>
    <mergeCell ref="D34:D35"/>
    <mergeCell ref="N30:N31"/>
    <mergeCell ref="K30:K31"/>
    <mergeCell ref="J30:J31"/>
    <mergeCell ref="I30:I31"/>
    <mergeCell ref="J28:J29"/>
    <mergeCell ref="K28:K29"/>
    <mergeCell ref="N28:N29"/>
    <mergeCell ref="M28:M29"/>
    <mergeCell ref="L30:L31"/>
    <mergeCell ref="L34:L35"/>
    <mergeCell ref="D17:D18"/>
    <mergeCell ref="E17:E18"/>
    <mergeCell ref="C11:C12"/>
    <mergeCell ref="U2:U3"/>
    <mergeCell ref="V2:V3"/>
    <mergeCell ref="C2:C3"/>
    <mergeCell ref="C30:C31"/>
    <mergeCell ref="B30:B31"/>
    <mergeCell ref="A30:A31"/>
    <mergeCell ref="H30:H31"/>
    <mergeCell ref="F30:F31"/>
    <mergeCell ref="E30:E31"/>
    <mergeCell ref="D30:D31"/>
    <mergeCell ref="A25:A26"/>
    <mergeCell ref="B25:B26"/>
    <mergeCell ref="C25:C26"/>
    <mergeCell ref="D25:D26"/>
    <mergeCell ref="E25:E26"/>
    <mergeCell ref="F25:F26"/>
    <mergeCell ref="A17:A18"/>
    <mergeCell ref="F17:F18"/>
    <mergeCell ref="A22:A23"/>
    <mergeCell ref="F28:F29"/>
    <mergeCell ref="E28:E29"/>
    <mergeCell ref="A11:A12"/>
    <mergeCell ref="B11:B12"/>
    <mergeCell ref="D11:D12"/>
    <mergeCell ref="E11:E12"/>
    <mergeCell ref="F11:F12"/>
    <mergeCell ref="O2:O3"/>
    <mergeCell ref="Q2:Q3"/>
    <mergeCell ref="J2:M2"/>
    <mergeCell ref="N2:N3"/>
    <mergeCell ref="A2:A3"/>
    <mergeCell ref="J11:J12"/>
    <mergeCell ref="K11:K12"/>
    <mergeCell ref="A51:A52"/>
    <mergeCell ref="B51:B52"/>
    <mergeCell ref="C51:C52"/>
    <mergeCell ref="D51:D52"/>
    <mergeCell ref="E51:E52"/>
    <mergeCell ref="F51:F52"/>
    <mergeCell ref="H51:H52"/>
    <mergeCell ref="J51:J52"/>
    <mergeCell ref="K51:K52"/>
    <mergeCell ref="G51:G52"/>
    <mergeCell ref="L48:L50"/>
    <mergeCell ref="L51:L52"/>
    <mergeCell ref="Z2:Z3"/>
    <mergeCell ref="AA2:AA3"/>
    <mergeCell ref="AB2:AB3"/>
    <mergeCell ref="AC2:AC3"/>
    <mergeCell ref="Y2:Y3"/>
    <mergeCell ref="N17:N18"/>
    <mergeCell ref="N48:N50"/>
    <mergeCell ref="M51:M52"/>
    <mergeCell ref="N51:N52"/>
    <mergeCell ref="H48:H50"/>
    <mergeCell ref="J48:J50"/>
    <mergeCell ref="K48:K50"/>
    <mergeCell ref="M48:M50"/>
    <mergeCell ref="H28:H29"/>
    <mergeCell ref="W2:W3"/>
    <mergeCell ref="X2:X3"/>
    <mergeCell ref="P2:P3"/>
    <mergeCell ref="R2:R3"/>
    <mergeCell ref="S2:S3"/>
    <mergeCell ref="T2:T3"/>
    <mergeCell ref="N34:N35"/>
    <mergeCell ref="M25:M26"/>
    <mergeCell ref="M30:M31"/>
    <mergeCell ref="G25:G26"/>
    <mergeCell ref="G28:G29"/>
    <mergeCell ref="G30:G31"/>
    <mergeCell ref="G34:G35"/>
    <mergeCell ref="G41:G44"/>
    <mergeCell ref="A48:A50"/>
    <mergeCell ref="B48:B50"/>
    <mergeCell ref="C48:C50"/>
    <mergeCell ref="D48:D50"/>
    <mergeCell ref="E48:E50"/>
    <mergeCell ref="G48:G50"/>
    <mergeCell ref="F48:F50"/>
    <mergeCell ref="D28:D29"/>
    <mergeCell ref="C28:C29"/>
    <mergeCell ref="B28:B29"/>
    <mergeCell ref="A28:A29"/>
    <mergeCell ref="J34:J35"/>
    <mergeCell ref="K34:K35"/>
    <mergeCell ref="E34:E35"/>
    <mergeCell ref="F34:F35"/>
    <mergeCell ref="H34:H35"/>
    <mergeCell ref="A34:A35"/>
    <mergeCell ref="H17:H18"/>
    <mergeCell ref="H11:H12"/>
    <mergeCell ref="I11:I12"/>
    <mergeCell ref="H41:H44"/>
    <mergeCell ref="L11:L12"/>
    <mergeCell ref="L17:L18"/>
    <mergeCell ref="L22:L23"/>
    <mergeCell ref="L25:L26"/>
    <mergeCell ref="L28:L29"/>
    <mergeCell ref="H22:H23"/>
    <mergeCell ref="L41:L44"/>
    <mergeCell ref="H25:H26"/>
    <mergeCell ref="I25:I26"/>
    <mergeCell ref="J25:J26"/>
    <mergeCell ref="K25:K26"/>
    <mergeCell ref="N25:N26"/>
    <mergeCell ref="I2:I3"/>
    <mergeCell ref="I22:I23"/>
    <mergeCell ref="J22:J23"/>
    <mergeCell ref="K22:K23"/>
    <mergeCell ref="B22:B23"/>
    <mergeCell ref="C22:C23"/>
    <mergeCell ref="D22:D23"/>
    <mergeCell ref="E22:E23"/>
    <mergeCell ref="F22:F23"/>
    <mergeCell ref="G11:G12"/>
    <mergeCell ref="G17:G18"/>
    <mergeCell ref="J17:J18"/>
    <mergeCell ref="K17:K18"/>
    <mergeCell ref="G22:G23"/>
    <mergeCell ref="M17:M18"/>
    <mergeCell ref="M22:M23"/>
    <mergeCell ref="N22:N23"/>
    <mergeCell ref="M11:M12"/>
    <mergeCell ref="N11:N12"/>
    <mergeCell ref="B2:B3"/>
    <mergeCell ref="D2:D3"/>
    <mergeCell ref="E2:H2"/>
    <mergeCell ref="B17:B18"/>
    <mergeCell ref="AD41:AD45"/>
    <mergeCell ref="AD47:AD52"/>
    <mergeCell ref="AD2:AD3"/>
    <mergeCell ref="AD4:AD6"/>
    <mergeCell ref="AD11:AD12"/>
    <mergeCell ref="AD13:AD14"/>
    <mergeCell ref="AD17:AD18"/>
    <mergeCell ref="AD22:AD23"/>
    <mergeCell ref="AD25:AD26"/>
    <mergeCell ref="AD27:AD29"/>
    <mergeCell ref="AD30:AD35"/>
  </mergeCells>
  <conditionalFormatting sqref="H2:H15 H17:H41 M4:M41 H45:H1048576 M45:M52">
    <cfRule type="containsText" dxfId="7" priority="9" operator="containsText" text="BAJO">
      <formula>NOT(ISERROR(SEARCH("BAJO",H2)))</formula>
    </cfRule>
    <cfRule type="containsText" dxfId="6" priority="10" operator="containsText" text="MODERADO">
      <formula>NOT(ISERROR(SEARCH("MODERADO",H2)))</formula>
    </cfRule>
    <cfRule type="containsText" dxfId="5" priority="11" operator="containsText" text="ALTO">
      <formula>NOT(ISERROR(SEARCH("ALTO",H2)))</formula>
    </cfRule>
    <cfRule type="containsText" dxfId="4" priority="12" operator="containsText" text="EXTREMO">
      <formula>NOT(ISERROR(SEARCH("EXTREMO",H2)))</formula>
    </cfRule>
  </conditionalFormatting>
  <conditionalFormatting sqref="H16">
    <cfRule type="containsText" dxfId="3" priority="1" operator="containsText" text="BAJO">
      <formula>NOT(ISERROR(SEARCH("BAJO",H16)))</formula>
    </cfRule>
    <cfRule type="containsText" dxfId="2" priority="2" operator="containsText" text="MODERADO">
      <formula>NOT(ISERROR(SEARCH("MODERADO",H16)))</formula>
    </cfRule>
    <cfRule type="containsText" dxfId="1" priority="3" operator="containsText" text="ALTO">
      <formula>NOT(ISERROR(SEARCH("ALTO",H16)))</formula>
    </cfRule>
    <cfRule type="containsText" dxfId="0" priority="4" operator="containsText" text="EXTREMO">
      <formula>NOT(ISERROR(SEARCH("EXTREMO",H16)))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46" fitToHeight="0" orientation="landscape" r:id="rId1"/>
  <rowBreaks count="3" manualBreakCount="3">
    <brk id="8" max="19" man="1"/>
    <brk id="19" max="19" man="1"/>
    <brk id="24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"/>
  <sheetViews>
    <sheetView workbookViewId="0">
      <selection activeCell="D5" sqref="D5"/>
    </sheetView>
  </sheetViews>
  <sheetFormatPr baseColWidth="10" defaultRowHeight="15" x14ac:dyDescent="0.25"/>
  <sheetData>
    <row r="2" spans="2:2" x14ac:dyDescent="0.25">
      <c r="B2" s="1"/>
    </row>
    <row r="3" spans="2:2" x14ac:dyDescent="0.25">
      <c r="B3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 Center2</dc:creator>
  <cp:lastModifiedBy>Call Center2</cp:lastModifiedBy>
  <cp:lastPrinted>2019-05-09T21:27:30Z</cp:lastPrinted>
  <dcterms:created xsi:type="dcterms:W3CDTF">2019-01-21T20:10:04Z</dcterms:created>
  <dcterms:modified xsi:type="dcterms:W3CDTF">2019-11-05T15:20:07Z</dcterms:modified>
</cp:coreProperties>
</file>