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nica\Documents\Corporación\Plan de accion 2020\"/>
    </mc:Choice>
  </mc:AlternateContent>
  <bookViews>
    <workbookView xWindow="0" yWindow="0" windowWidth="9825" windowHeight="6780"/>
  </bookViews>
  <sheets>
    <sheet name="Hoja1" sheetId="1" r:id="rId1"/>
    <sheet name="Hoja2" sheetId="2" r:id="rId2"/>
  </sheets>
  <definedNames>
    <definedName name="_xlnm._FilterDatabase" localSheetId="0" hidden="1">Hoja1!$B$9:$AT$57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2" i="1" l="1"/>
  <c r="Y12" i="1" s="1"/>
  <c r="X11" i="1"/>
  <c r="X21" i="1" l="1"/>
  <c r="X49" i="1" l="1"/>
  <c r="X17" i="1" l="1"/>
  <c r="AD17" i="1" s="1"/>
  <c r="X15" i="1"/>
  <c r="X14" i="1"/>
  <c r="X48" i="1" l="1"/>
  <c r="X47" i="1"/>
  <c r="X46" i="1"/>
  <c r="X28" i="1" l="1"/>
  <c r="AB49" i="1" l="1"/>
  <c r="Y49" i="1"/>
  <c r="AC49" i="1" l="1"/>
  <c r="AD49" i="1"/>
  <c r="X52" i="1"/>
  <c r="AD52" i="1" s="1"/>
  <c r="AB54" i="1" l="1"/>
  <c r="AC54" i="1" s="1"/>
  <c r="X54" i="1"/>
  <c r="X53" i="1"/>
  <c r="AD53" i="1" s="1"/>
  <c r="Y52" i="1"/>
  <c r="AC51" i="1"/>
  <c r="X51" i="1"/>
  <c r="AD51" i="1" s="1"/>
  <c r="AB50" i="1"/>
  <c r="AC50" i="1" s="1"/>
  <c r="X50" i="1"/>
  <c r="AB48" i="1"/>
  <c r="Y48" i="1"/>
  <c r="AB47" i="1"/>
  <c r="Y47" i="1"/>
  <c r="AB46" i="1"/>
  <c r="Y46" i="1"/>
  <c r="AB45" i="1"/>
  <c r="AC45" i="1" s="1"/>
  <c r="X45" i="1"/>
  <c r="AC44" i="1"/>
  <c r="X44" i="1"/>
  <c r="AD44" i="1" s="1"/>
  <c r="AB43" i="1"/>
  <c r="AC43" i="1" s="1"/>
  <c r="X43" i="1"/>
  <c r="AB42" i="1"/>
  <c r="AD42" i="1" s="1"/>
  <c r="Y42" i="1"/>
  <c r="AB41" i="1"/>
  <c r="AC40" i="1"/>
  <c r="AB39" i="1"/>
  <c r="AC39" i="1" s="1"/>
  <c r="X39" i="1"/>
  <c r="AB38" i="1"/>
  <c r="AC38" i="1" s="1"/>
  <c r="X38" i="1"/>
  <c r="AB37" i="1"/>
  <c r="AC37" i="1" s="1"/>
  <c r="X37" i="1"/>
  <c r="AB36" i="1"/>
  <c r="AC36" i="1" s="1"/>
  <c r="X36" i="1"/>
  <c r="AB35" i="1"/>
  <c r="AC35" i="1" s="1"/>
  <c r="X35" i="1"/>
  <c r="AB34" i="1"/>
  <c r="AC34" i="1" s="1"/>
  <c r="X34" i="1"/>
  <c r="AB33" i="1"/>
  <c r="AC33" i="1" s="1"/>
  <c r="X33" i="1"/>
  <c r="AB32" i="1"/>
  <c r="AC32" i="1" s="1"/>
  <c r="X32" i="1"/>
  <c r="X31" i="1"/>
  <c r="AB30" i="1"/>
  <c r="AC30" i="1" s="1"/>
  <c r="X30" i="1"/>
  <c r="AB29" i="1"/>
  <c r="AC29" i="1" s="1"/>
  <c r="X29" i="1"/>
  <c r="AB28" i="1"/>
  <c r="Y28" i="1"/>
  <c r="AB27" i="1"/>
  <c r="AC27" i="1" s="1"/>
  <c r="AB26" i="1"/>
  <c r="AC26" i="1" s="1"/>
  <c r="X26" i="1"/>
  <c r="AB25" i="1"/>
  <c r="AC25" i="1" s="1"/>
  <c r="AB24" i="1"/>
  <c r="AC24" i="1" s="1"/>
  <c r="X24" i="1"/>
  <c r="AB23" i="1"/>
  <c r="AC23" i="1" s="1"/>
  <c r="X23" i="1"/>
  <c r="AC22" i="1"/>
  <c r="X22" i="1"/>
  <c r="AD22" i="1" s="1"/>
  <c r="AB21" i="1"/>
  <c r="AD21" i="1" s="1"/>
  <c r="AB20" i="1"/>
  <c r="AC20" i="1" s="1"/>
  <c r="X20" i="1"/>
  <c r="AB19" i="1"/>
  <c r="AC19" i="1" s="1"/>
  <c r="X19" i="1"/>
  <c r="AB18" i="1"/>
  <c r="AC18" i="1" s="1"/>
  <c r="X18" i="1"/>
  <c r="Y17" i="1"/>
  <c r="AB15" i="1"/>
  <c r="Y15" i="1"/>
  <c r="AB14" i="1"/>
  <c r="Y14" i="1"/>
  <c r="AB13" i="1"/>
  <c r="AC13" i="1" s="1"/>
  <c r="X13" i="1"/>
  <c r="AD13" i="1" s="1"/>
  <c r="AB12" i="1"/>
  <c r="AB11" i="1"/>
  <c r="AD33" i="1" l="1"/>
  <c r="AD35" i="1"/>
  <c r="AD37" i="1"/>
  <c r="AC11" i="1"/>
  <c r="AD11" i="1"/>
  <c r="AD24" i="1"/>
  <c r="AD34" i="1"/>
  <c r="AD36" i="1"/>
  <c r="AD38" i="1"/>
  <c r="AD43" i="1"/>
  <c r="AD45" i="1"/>
  <c r="AD50" i="1"/>
  <c r="AD54" i="1"/>
  <c r="AD23" i="1"/>
  <c r="AD32" i="1"/>
  <c r="AD31" i="1"/>
  <c r="AD30" i="1"/>
  <c r="AD29" i="1"/>
  <c r="AD26" i="1"/>
  <c r="AD18" i="1"/>
  <c r="AD39" i="1"/>
  <c r="AC15" i="1"/>
  <c r="AD15" i="1"/>
  <c r="Y40" i="1"/>
  <c r="AD40" i="1"/>
  <c r="AC46" i="1"/>
  <c r="AD46" i="1"/>
  <c r="AC48" i="1"/>
  <c r="AD48" i="1"/>
  <c r="AD16" i="1"/>
  <c r="Y20" i="1"/>
  <c r="AD20" i="1"/>
  <c r="AC28" i="1"/>
  <c r="AD28" i="1"/>
  <c r="AC12" i="1"/>
  <c r="AD12" i="1"/>
  <c r="AC14" i="1"/>
  <c r="AD14" i="1"/>
  <c r="AD25" i="1"/>
  <c r="Y27" i="1"/>
  <c r="AD27" i="1"/>
  <c r="AC41" i="1"/>
  <c r="AD41" i="1"/>
  <c r="AC47" i="1"/>
  <c r="AD47" i="1"/>
  <c r="Y19" i="1"/>
  <c r="AD19" i="1"/>
  <c r="AC42" i="1"/>
  <c r="AC21" i="1"/>
  <c r="Y34" i="1"/>
  <c r="Y36" i="1"/>
  <c r="Y38" i="1"/>
  <c r="Y33" i="1"/>
  <c r="Y35" i="1"/>
  <c r="Y37" i="1"/>
  <c r="Y39" i="1"/>
  <c r="Y26" i="1"/>
  <c r="Y30" i="1"/>
  <c r="Y29" i="1"/>
  <c r="Y31" i="1"/>
  <c r="Y32" i="1"/>
  <c r="Y44" i="1"/>
  <c r="Y43" i="1"/>
  <c r="Y45" i="1"/>
  <c r="Y22" i="1"/>
  <c r="Y24" i="1"/>
  <c r="Y21" i="1"/>
  <c r="Y23" i="1"/>
  <c r="Y11" i="1"/>
  <c r="Y18" i="1"/>
  <c r="Y13" i="1"/>
  <c r="Y51" i="1"/>
  <c r="Y53" i="1"/>
  <c r="Y50" i="1"/>
  <c r="Y54" i="1"/>
  <c r="AE50" i="1" l="1"/>
  <c r="AE16" i="1"/>
  <c r="AE41" i="1"/>
  <c r="AE25" i="1"/>
  <c r="AE21" i="1"/>
  <c r="AE33" i="1"/>
  <c r="AE46" i="1"/>
  <c r="AE18" i="1"/>
  <c r="AE55" i="1" l="1"/>
</calcChain>
</file>

<file path=xl/sharedStrings.xml><?xml version="1.0" encoding="utf-8"?>
<sst xmlns="http://schemas.openxmlformats.org/spreadsheetml/2006/main" count="1044" uniqueCount="484">
  <si>
    <t>PLAN DE ACCIÓN</t>
  </si>
  <si>
    <t>Código: CSC-DE-FR-11</t>
  </si>
  <si>
    <t>Versión: 02</t>
  </si>
  <si>
    <t>Página: 1 de 1</t>
  </si>
  <si>
    <t>VIGENCIA:</t>
  </si>
  <si>
    <t>PROGRAMA PLAN DE DESARROLLO DEPARTAMENTAL</t>
  </si>
  <si>
    <t>PROGRAMA DEL PLAN ESTRÁTEGICO</t>
  </si>
  <si>
    <t>RELACIÓN CON LA POLÍTICA DE CALIDAD</t>
  </si>
  <si>
    <t>OBJETIVO DE CALIDAD</t>
  </si>
  <si>
    <t>PROCESO</t>
  </si>
  <si>
    <t>RESPONSABLE</t>
  </si>
  <si>
    <t>DEPENDENCIA(S) ASOCIADA(S)</t>
  </si>
  <si>
    <t>ACTIVIDAD</t>
  </si>
  <si>
    <t>INDICADORES</t>
  </si>
  <si>
    <t>PONDERACIÓN DENTRO DEL PROCESO</t>
  </si>
  <si>
    <t>FRECUENCIA</t>
  </si>
  <si>
    <t>MEDICIÓN 
TRIMESTRE I</t>
  </si>
  <si>
    <t>PORCENTAJE  DE CUMPLIMIENTO ACUMULADO (Total acumulado *100 / Meta).</t>
  </si>
  <si>
    <t>PORCENTAJE POR DEPENDENCIAS</t>
  </si>
  <si>
    <t xml:space="preserve">INTEGRACIÓN CON LOS PLANES INSTITUCIONALES CONTEMPLADOS EN EL DECRETO 612 DE 2018, </t>
  </si>
  <si>
    <t>Dimensiones Opetarivas</t>
  </si>
  <si>
    <t>NOMBRE DEL INDICADOR</t>
  </si>
  <si>
    <t>PROPÓSITO DEL INDICADOR</t>
  </si>
  <si>
    <t>FÓRMULA</t>
  </si>
  <si>
    <t>UNIDAD DE MEDIDA</t>
  </si>
  <si>
    <t>TIPO DE INDICADOR</t>
  </si>
  <si>
    <t>REFERENCIA PARA DEFINICIÓN DE LÍNEA BASE</t>
  </si>
  <si>
    <t>Cuándo se mide</t>
  </si>
  <si>
    <t>Cuándo inicia</t>
  </si>
  <si>
    <t>Cuándo finaliza</t>
  </si>
  <si>
    <t>EJECUTADO</t>
  </si>
  <si>
    <t>PROGRAMADO</t>
  </si>
  <si>
    <t>%CUMPLIMIENTO</t>
  </si>
  <si>
    <t>% CALIFICACIÓN.</t>
  </si>
  <si>
    <t>% CALIFICACIÓN</t>
  </si>
  <si>
    <t>Plan Anual de Adquisiciones - Con recursos.
(Ver documento)</t>
  </si>
  <si>
    <t>Plan Institucional de Archivos de la Entidad - PINAR
(Ver documento)</t>
  </si>
  <si>
    <t>Plan Anual de Vacantes
(Ver documento)</t>
  </si>
  <si>
    <t>Plan de previsión de Recursos Humanos
(Ver documento)</t>
  </si>
  <si>
    <t>Plan Estratégico de Talento Humano
(Ver documento)</t>
  </si>
  <si>
    <t>Plan Institucional de Capacitación
(Ver documento)</t>
  </si>
  <si>
    <t>Plan de Incentivos Institucionales 
(Ver documento)</t>
  </si>
  <si>
    <t>Plan de Trabajo anual de Seguridad y Salud en el Trabajo
(Ver documento)</t>
  </si>
  <si>
    <t>Plan Anticorrupción y de Atención al Ciudadano.
(Ver documento)</t>
  </si>
  <si>
    <t>Plan Estratégico de Técnologias de la Información y las Comunicaciones - PETI.
(Ver documento)</t>
  </si>
  <si>
    <t>Plan de Tratamiento de Riesgos de Seguridad y Privacidad de la Información.
(Ver documento)</t>
  </si>
  <si>
    <t>Plan de Seguridad y Privacidad de la Información.
(Ver documento)</t>
  </si>
  <si>
    <t>Eficacia</t>
  </si>
  <si>
    <t>Otorgar 8000 créditos hipotecarios, de libre inversión y educativos a los afiliados para beneficio familiar.</t>
  </si>
  <si>
    <t>Créditos otorgados</t>
  </si>
  <si>
    <t>Estableciendo lineamientos y cumpliendo con los requisitos aplicables al otorgamiento de créditos y planes de bienestar social en el ámbito departamental</t>
  </si>
  <si>
    <t>Mejorar la calidad del servicio en oportunidad, seguridad, confiabilidad y asesoría adecuada</t>
  </si>
  <si>
    <t>CRÉDITO Y CARTERA</t>
  </si>
  <si>
    <t>Lider del proceso (Subgerente de Servicios Corporativos).</t>
  </si>
  <si>
    <t>* Subgerencia de Servicios Corporativos.
* Profesional de crédito</t>
  </si>
  <si>
    <t xml:space="preserve">Colocación de créditos. </t>
  </si>
  <si>
    <t>Avance en la colocación de créditos</t>
  </si>
  <si>
    <t>Garantizar el cumplimiento de la meta del Plan de desarrollo (Meta total del cuatrienio: 8000 créditos)</t>
  </si>
  <si>
    <t>Número de créditos desembolsados en el periodo  * 100 /
Número de créditos programados para desembolsar en el periodo</t>
  </si>
  <si>
    <t>Cantidad</t>
  </si>
  <si>
    <t>Resultado del año anterior.</t>
  </si>
  <si>
    <t>Resultado acumulado  del año anterior, para determinar la brecha frente a la meta del cuatrenio.</t>
  </si>
  <si>
    <t>Trimestral</t>
  </si>
  <si>
    <t>APLICA</t>
  </si>
  <si>
    <t>GESTIÓN DE VALORES PARA EL RESULTADO</t>
  </si>
  <si>
    <t>Asegurar el cumplimiento de tiempos en el Créditos hipotecarios.</t>
  </si>
  <si>
    <t>Oportunidad en la gestión de otorgamiento créditos hipotecarios.</t>
  </si>
  <si>
    <t>Verificar el cumplimiento de los términos establecidos para el desembolso de créditos hipotecarios (una vez se encuentren radicados los documentos para iniciar el trámite).</t>
  </si>
  <si>
    <t>Créditos hipotecarios desembolsados  en máximo 45 días * 100  /  Total créditos hipotecarios desembolsados.</t>
  </si>
  <si>
    <t>N/A</t>
  </si>
  <si>
    <t>Eficiencia</t>
  </si>
  <si>
    <t xml:space="preserve">lider del proceso </t>
  </si>
  <si>
    <t>* Subgerencia de Servicios Corporativos.
* Profesional de crédito.</t>
  </si>
  <si>
    <t>Asegurar el cumplimiento de tiempos en el Crédito de consumo.</t>
  </si>
  <si>
    <t>Oportunidad en la gestión de otorgamiento créditos no hipotecarios.</t>
  </si>
  <si>
    <t>Verificar el cumplimiento de los términos establecidos para el desembolso de créditos no hipotecarios (una vez se encuentren radicados los documentos para iniciar el trámite).</t>
  </si>
  <si>
    <t>Créditos no hipotecarios desembolsados  en máximo 8 días * 100  /  Total créditos no hipotecarios desembolsados.</t>
  </si>
  <si>
    <t>Efectividad</t>
  </si>
  <si>
    <t>* Subgerencia de Servicios Corporativos.
* Dirección de cartera y ahorros</t>
  </si>
  <si>
    <t>Disminuir el porcentaje de cartera vencida.</t>
  </si>
  <si>
    <t>Indice de cartera vencida (calidad)</t>
  </si>
  <si>
    <t xml:space="preserve">Mantener el mayor porcentaje posible de saldo de cartera de la entidad en calificación A. </t>
  </si>
  <si>
    <t>Saldo de cartera vencida (diferente a A *100 / Saldo total de cartera.
(excluir cuentas de orden)</t>
  </si>
  <si>
    <t xml:space="preserve">Efectividad </t>
  </si>
  <si>
    <t>resultado año anterior</t>
  </si>
  <si>
    <t xml:space="preserve">Aplicar el total del valor recaudado de las diferentes pagadurías. </t>
  </si>
  <si>
    <t>Oportunidad en la aplicación del recaudo</t>
  </si>
  <si>
    <t xml:space="preserve">Garantizar el desglose total del valor recaudado de las diferentes pagadurías </t>
  </si>
  <si>
    <t>Valor desglosado en el periodo *100 / Valor recaudado en el periodo</t>
  </si>
  <si>
    <t>Porcentaje</t>
  </si>
  <si>
    <t>Beneficiar al 25% de los afiliados y beneficiarios a la Corporación Social de Cundinamarca con oferta de programas de bienestar</t>
  </si>
  <si>
    <t xml:space="preserve">Programa de Bienestar </t>
  </si>
  <si>
    <t>BIENESTAR</t>
  </si>
  <si>
    <t>*Subgerencia de Servicios Corporativos.
* Profesional de Bienestar.</t>
  </si>
  <si>
    <t>Beneficiar a los afiliados con los servicios de bienestar que presta la Corporación.</t>
  </si>
  <si>
    <t>Afiliados beneficiados con programas de bienestar social</t>
  </si>
  <si>
    <t>Medir el porcentaje de afiliados beneficiados con los servicios de bienestar que presta la Corporación</t>
  </si>
  <si>
    <r>
      <rPr>
        <u/>
        <sz val="10"/>
        <color theme="1"/>
        <rFont val="Arial Narrow"/>
        <family val="2"/>
      </rPr>
      <t xml:space="preserve">Número de afiliados beneficiados *100 /
</t>
    </r>
    <r>
      <rPr>
        <sz val="10"/>
        <color theme="1"/>
        <rFont val="Arial Narrow"/>
        <family val="2"/>
      </rPr>
      <t>Número de afiliados</t>
    </r>
  </si>
  <si>
    <t>6%
(Para completar la meta prevista en el cuatrenio).</t>
  </si>
  <si>
    <t>Entregar los subsidios educativos a los afiliados que ya cuentan con el beneficio de este programa</t>
  </si>
  <si>
    <t xml:space="preserve">Eficacia de subsidios educativos </t>
  </si>
  <si>
    <t>Medir el número de entregas de subsidios educativos a los afiliados que ya cuentan con el beneficio de este programa</t>
  </si>
  <si>
    <r>
      <rPr>
        <u/>
        <sz val="10"/>
        <rFont val="Arial Narrow"/>
        <family val="2"/>
      </rPr>
      <t xml:space="preserve">Número de subsidios educativos entregados*100  /
</t>
    </r>
    <r>
      <rPr>
        <sz val="10"/>
        <rFont val="Arial Narrow"/>
        <family val="2"/>
      </rPr>
      <t xml:space="preserve">Número de entregas de subsidio educativo programadas  </t>
    </r>
  </si>
  <si>
    <t xml:space="preserve">Otorgar 8000 créditos hipotecarios, de libre inversión y educativos a los afiliados para beneficio familiar </t>
  </si>
  <si>
    <t>Atención al afiliado</t>
  </si>
  <si>
    <t xml:space="preserve">Aumentar la satisfacción en la prestación del servicio a los afiliados </t>
  </si>
  <si>
    <t>Incrementar la satisfacción y fidelización de nuestros afiliados</t>
  </si>
  <si>
    <t>ATENCIÓN AL CLIENTE</t>
  </si>
  <si>
    <t xml:space="preserve">Lider del proceso (Jefe Oficina de Prensa). </t>
  </si>
  <si>
    <t>Oficina de Prensa y Atención al Cliente
Subgerencia Administrativa y Financiera (Funcionario de radicación de correspondencia y PQRS).</t>
  </si>
  <si>
    <t xml:space="preserve">Atender las PQRS dentro de los términos legales. </t>
  </si>
  <si>
    <t>Porcentaje de respuesta oportuna a PQRS</t>
  </si>
  <si>
    <t xml:space="preserve">
Estimar la capacidad de CSC para atender las peticiones, quejas, reclamos y sugerencias dentro de los
términos legales.</t>
  </si>
  <si>
    <t xml:space="preserve">100 - (PQRS resueltas de forma extemporanea * 100/ Total PQRS recibidas en el periodo). </t>
  </si>
  <si>
    <t xml:space="preserve">Porcentual </t>
  </si>
  <si>
    <t>Trimestralmente</t>
  </si>
  <si>
    <t>Información y Comunicación</t>
  </si>
  <si>
    <t>Oficina de Prensa y Atención al Cliente</t>
  </si>
  <si>
    <t>Medir la satisfacción del cliente externo.</t>
  </si>
  <si>
    <t>Porcentaje de sastifacción de los clientes</t>
  </si>
  <si>
    <t>Medir la satisfacción de los clientes respecto de los servicios y/o productos ofrecidos por la CSC</t>
  </si>
  <si>
    <t>(Total de clientes satisfechos / total clientes encuestados)*100</t>
  </si>
  <si>
    <t>Resultado del año inmediatamente anterior.</t>
  </si>
  <si>
    <r>
      <t xml:space="preserve">Oficina de Prensa y Atención al Cliente
Subgerencia de </t>
    </r>
    <r>
      <rPr>
        <u/>
        <sz val="10"/>
        <color theme="1"/>
        <rFont val="Arial Narrow"/>
        <family val="2"/>
      </rPr>
      <t>S</t>
    </r>
    <r>
      <rPr>
        <sz val="10"/>
        <color theme="1"/>
        <rFont val="Arial Narrow"/>
        <family val="2"/>
      </rPr>
      <t>ervicios Corporativos (Afiliaciones)</t>
    </r>
  </si>
  <si>
    <t xml:space="preserve">Realizar 1000 nuevas vinculaciones. </t>
  </si>
  <si>
    <t>Efectividad vinculaciones</t>
  </si>
  <si>
    <t>Evaluar la efectividad de la gestión de vinculaciones realizada</t>
  </si>
  <si>
    <t>(Número de vinculaciones efectivas en el Periodo /Número de vinculaciones programadas) * 100</t>
  </si>
  <si>
    <t xml:space="preserve">Sistema de gestión de la información.
Mantenimiento de la plataforma tecnológica  </t>
  </si>
  <si>
    <t>La Corporación Social de Cundinamarca mejora el Sistema de Gestión de Calidad y asegura su integración con los componentes del MECI</t>
  </si>
  <si>
    <t>Generar acciones de mejora continua para optimizar los procesos</t>
  </si>
  <si>
    <t>GESTIÓN DE LA INFORMACIÓN</t>
  </si>
  <si>
    <t>lider del proceso (Subgerecia Administrativa y financiera).</t>
  </si>
  <si>
    <t xml:space="preserve">*Subdirección Administrativa y financiera 
*Profesional Universitario de Gerencia </t>
  </si>
  <si>
    <t>Realizar el mantenimiento preventivo y correctivo de los equipos de computo de la entidad.</t>
  </si>
  <si>
    <t>Gestión de proyectos tecnológicos -Mantenimientos.</t>
  </si>
  <si>
    <t>Evaluar el cumplimiento de los mantenimientos preventivos y correctivos de los equipos de computo de la entidad.</t>
  </si>
  <si>
    <t>Numero de mantenimientos realizados en cada trimestre *100/ número de mantenimientos programados.</t>
  </si>
  <si>
    <t>*Subgerencia Administrativa y financiera 
*Profesional Universitario de Gerencia ..</t>
  </si>
  <si>
    <t xml:space="preserve">Adquirir los equipor técnologicos requeridos por la entidad. </t>
  </si>
  <si>
    <t>Gestión de proyectos tecnológicos  - adquisición</t>
  </si>
  <si>
    <t>Gestionar el proceso de  compra de equipos de computo,  servidor de alto rendimiento, video proyector,  impresoras y  unidad de almacenamiento  Storage;  para robustecer la infraestructura tecnologica de la entidad.</t>
  </si>
  <si>
    <t>Cantidad de equipos tecnologicos adquiridos *100/ Cantidad de equipos tecnologicos  requeridos</t>
  </si>
  <si>
    <t>GESTIÓN DEL CONOCIMIENTO Y LA INNOVACIÓN</t>
  </si>
  <si>
    <t>*Subgerencia Administrativa y financiera 
*Profesional Universitario de Gerencia.</t>
  </si>
  <si>
    <t xml:space="preserve">Publicación del Plan de Tratamiento de Riesgos de Seguridad y Privacidad de la Información, Plan de Seguridad y Privacidad de la Información y PETI. </t>
  </si>
  <si>
    <t>Publicación de planes anuales de gestión de la información.</t>
  </si>
  <si>
    <t xml:space="preserve">Verificar la publicación del Plan de Tratamiento de Riesgos de Seguridad y Privacidad de la Información, Plan de Seguridad y Privacidad de la Información y PETI. </t>
  </si>
  <si>
    <t>Planes Publicados * 100 / Planes programados</t>
  </si>
  <si>
    <t>Anual</t>
  </si>
  <si>
    <t>31/06/2019</t>
  </si>
  <si>
    <t>*Subgerencia Administrativa y financiera 
*Profesional de archivo.</t>
  </si>
  <si>
    <t>Desarrollar el Plan Institucional de Archivos de la Entidad  (PINAR).</t>
  </si>
  <si>
    <t>Ejecución del PINAR</t>
  </si>
  <si>
    <t>Hacer seguimiento al PINAR</t>
  </si>
  <si>
    <t xml:space="preserve">Activdades ejecutadas  * 100 / Actividades programadas </t>
  </si>
  <si>
    <t xml:space="preserve">Anual </t>
  </si>
  <si>
    <t xml:space="preserve">
Programa Institucional de Capacitación
Programa de Bienestar 
Programa de incentivos</t>
  </si>
  <si>
    <t xml:space="preserve">Contando con colaboradores y proveedores idóneos </t>
  </si>
  <si>
    <t>Potencializar el talento humano con el fin de fortalecer sus competencias</t>
  </si>
  <si>
    <t>GESTION DEL TALENTO HUMANO</t>
  </si>
  <si>
    <t xml:space="preserve">Lider del proceso (Subgerente Administrativo y Financiero). 
</t>
  </si>
  <si>
    <t xml:space="preserve">*Subgerente Administrativo y Financiero. 
*Profesionales de Talento Humano. </t>
  </si>
  <si>
    <t>Elaborar e implementar el Plan Institucional de Capacitación  (PIC) para los funcionarios incluído el desarrollar del programa de bilinguismo en la entidad (Como lo ordena  MIPG) y realizar seguimiento de acuerdo al cronograma de actividades</t>
  </si>
  <si>
    <t xml:space="preserve"> Plan Institucional de Capacitación y cronograma de actividades</t>
  </si>
  <si>
    <t>Hacer seguimiento al Plan Institucional de Capacitación  (PIC) para los funcionarios incluído el desarrollar del programa de bilinguismo en la entidad (Como lo ordena  MIPG) y realizar seguimiento de acuerdo al cronograma de actividades</t>
  </si>
  <si>
    <t xml:space="preserve">
Actividades ejecutadas según cronograma *100 / Actividades programadas según cronograma  </t>
  </si>
  <si>
    <t>TALENTO HUMANO</t>
  </si>
  <si>
    <t>Elaborar e implementar el  Plan de Bienestar  para los funcionarios, incluidos programas deportivos, recreativos, vacacionales, artisticos y culturales (Como lo ordena MIPG).
y realizar seguimiento de acuerdo al cronograma de actividades.</t>
  </si>
  <si>
    <t xml:space="preserve"> Plan de Bienestar y cronograma de actividades</t>
  </si>
  <si>
    <t>Hacer seguimiento al Plan de Bienestar  para los funcionarios, incluidos programas deportivos, recreativos, vacacionales, artisticos y culturales (Como lo ordena MIPG).
y realizar seguimiento de acuerdo al cronograma de actividades.</t>
  </si>
  <si>
    <t xml:space="preserve">Elaborar e  Implementar el Plan Anual de Incentivos y realizar seguimiento de acuerdo a las actividades establecidas en el cronograma 
</t>
  </si>
  <si>
    <t>Plan de Incentivos y cronograma de actividades</t>
  </si>
  <si>
    <t xml:space="preserve">Hacer seguimiento al Plan Anual de Incentivos y realizar seguimiento de acuerdo a las actividades establecidas en el cronograma 
</t>
  </si>
  <si>
    <t xml:space="preserve">
Reporte de Actividades ejecutadas cronograma *100 /Reporte de Actividades programadas en el cronograma</t>
  </si>
  <si>
    <t xml:space="preserve">Realizar seguimiento a la implementación del Plan de SGSST, incluyendo  actividades encaminadas a medir, evaluar y controlar el clima organizacional en la entidad  (Como lo ordena MIPG) y realizar seguimiento,  según cronograma de actividades 
</t>
  </si>
  <si>
    <t>Cronograma de actividades contenidas en la implementacion del SGSST</t>
  </si>
  <si>
    <t xml:space="preserve">Hacer seguimiento a la implementación del Plan de SGSST, incluyendo  actividades encaminadas a medir, evaluar y controlar el clima organizacional en la entidad  (Como lo ordena MIPG) y realizar seguimiento,  según cronograma de actividades 
</t>
  </si>
  <si>
    <t xml:space="preserve">
Reporte de Actividades ejecutadas según cronograma *100  /Reporte de Actividades programadas según cronograma</t>
  </si>
  <si>
    <t>Efectuar la liquidación de la nómina de los empleados  y los pagos por concepto de seguridad social y prestaciones sociales</t>
  </si>
  <si>
    <t xml:space="preserve">Liquidación de Nómina </t>
  </si>
  <si>
    <t>Hacer seguimiento a las liquidación de la nómina de los empleados  y los pagos por concepto de seguridad social y prestaciones sociales</t>
  </si>
  <si>
    <t xml:space="preserve"> Novedades aplicadas  * 100 / novedades recibidas </t>
  </si>
  <si>
    <t>Realizar trámite de cobro de incapacidades ante las EPSs</t>
  </si>
  <si>
    <t>Reporte mensual de cobros ante EPS.</t>
  </si>
  <si>
    <t>Hacer seguimiento al trámite de cobro de incapacidades ante las EPSs</t>
  </si>
  <si>
    <t xml:space="preserve">Número de incapacidades trámitadas *100/ Número de incapacidades radicadas </t>
  </si>
  <si>
    <t>Rea lizar las evaluaciones de desempeño y de rendimiento laboral de la CSC</t>
  </si>
  <si>
    <t>Matriz consolidación de seguimiento a evalaciones de desempeño</t>
  </si>
  <si>
    <t>Seguimiento a las evaluaciones de desempeño y de rendimiento laboral de la CSC</t>
  </si>
  <si>
    <t>No. de seguimientos realizados*100 / numero de seguimientos requeridos</t>
  </si>
  <si>
    <t>Semestral</t>
  </si>
  <si>
    <t>Suscripción de los acuerdos de gestión y seguimiento a su cumplimiento</t>
  </si>
  <si>
    <t xml:space="preserve">Acuerdos de Gestión </t>
  </si>
  <si>
    <t>Seguimiento al cumplimiento de los acuerdos de gestión suscritos</t>
  </si>
  <si>
    <t>No. de seguimientos realizados *100/ Seguimientos programados</t>
  </si>
  <si>
    <t xml:space="preserve">
Fortalecimiento del  seguimiento de registros de terceros, presupuestal y contable 
</t>
  </si>
  <si>
    <t>Asignando los recursos necesarios</t>
  </si>
  <si>
    <t>Apoyar a la entidad en la consolidacion oportuna de la informacion Presupuestal y Contable.</t>
  </si>
  <si>
    <t>GESTION FINANCIERA</t>
  </si>
  <si>
    <t xml:space="preserve">*Subgerente Administrativo y Financiero. 
*Dirección financiera y contable. </t>
  </si>
  <si>
    <t>Elaborar Ejecuciones  presupuestales Mensual; Medición Trimestral</t>
  </si>
  <si>
    <t>Ejecuciones Presupuestales</t>
  </si>
  <si>
    <t>Verificar el cumplimiento de la elaboración de Ejecuciones  presupuestales Mensual; Medición Trimestral</t>
  </si>
  <si>
    <t>N° de Ejecuciones  Presentadas mensualmente  *100 /N° de Ejecuciones programadas en la vigencia</t>
  </si>
  <si>
    <t>Elaborar y presentar Informes Presupuestales ; Medición Trimestral (chip)</t>
  </si>
  <si>
    <t>Informes Presupuestales para entidades nacionales.</t>
  </si>
  <si>
    <t>Verificar el cumplimiento de la elaboración y presentación de Informes Presupuestales a la Contraloría General de la República; Medición Trimestral</t>
  </si>
  <si>
    <t>N° de Informes Presentados trimestralmente *100/N° de Informes programadas para la vigencia</t>
  </si>
  <si>
    <t>Resultados 2018</t>
  </si>
  <si>
    <t>Plan Estrategico de la Entidad</t>
  </si>
  <si>
    <t>EVALUACIÓN DE RESULTADOS</t>
  </si>
  <si>
    <t>Elaborar  y presentar Informes Presupuestales  con corte a 31 de diciembre de cada vigencia a la Contraloria del Departamento; Medición Anual</t>
  </si>
  <si>
    <t>Informes Presupuestales para entidades departamentales</t>
  </si>
  <si>
    <t>Verificar el cumplimiento de la elaboración y presentación de Informes Presupuestales  con corte a 31 de diciembre de cada vigencia a la Contraloria General del Departamento; Medición Anual</t>
  </si>
  <si>
    <t>N° de Informes Presentados anualmente *100/ N° de Informes programadas para la vigencia</t>
  </si>
  <si>
    <t>Elaborar y presentar informe de medios magnéticos  a la Dirección de Impuestos Nacionales y Distritales; Medición  Anual</t>
  </si>
  <si>
    <t>Informes Medios Magnéticos</t>
  </si>
  <si>
    <t>Verificar el cumplimiento de la elaboración y presentación de informe de medios magnéticos  a la Dirección de Impuestos Nacionales y Distritales; Medición  Anual</t>
  </si>
  <si>
    <t>N° de Informes Presentados  * 100 /N° de Informes programadas</t>
  </si>
  <si>
    <t>Elaborar Estados Financieros con corte mensual;  Medición Trimestral</t>
  </si>
  <si>
    <t>Estados Financieros</t>
  </si>
  <si>
    <t>Verificar el cumplimiento de la elaboración de los Estados Financieros con corte mensual;  Medición Trimestral</t>
  </si>
  <si>
    <t>No.Estados Financieros Mensuales elaborados*100 / No. De Estados Financieros Mensuales  Programados</t>
  </si>
  <si>
    <t>Mensual</t>
  </si>
  <si>
    <t>Elaborar y Presentar Informes Contables a la Contaduría General  de la  Nación Trimestal; Medición trimestral (chip).</t>
  </si>
  <si>
    <t>Informes Contables a entidades nacionales</t>
  </si>
  <si>
    <t>Verificar el cumplimiento de la elaboración y presentación de Informes Contables a la Contaduría General  de la  Nación Trimestal; Medición trimestral</t>
  </si>
  <si>
    <t>Número de Informes Contables Presentados *100/ Número de Informes Contables  Programados</t>
  </si>
  <si>
    <t>Elaborar  y presentar Informes Contables a 31 de diciembre de cada vigencia,  a la Contraloria General del Departamento; Medición Anual</t>
  </si>
  <si>
    <t>Informes Contables a entidades departamentales</t>
  </si>
  <si>
    <t>Verificar el cumplimiento de la elaboración y presentación de Informes Contables a 31 de diciembre de cada vigencia,  a la Contraloria del Departamento; Medición Anual</t>
  </si>
  <si>
    <t>N° de Informes Presentados * 100 /N° de Informes programadas</t>
  </si>
  <si>
    <t>Elaborar  y presentar Informe Deudores Morosos, en forma Semestral; Medición Semestral</t>
  </si>
  <si>
    <t>Informes Contables sobre deudores morosos</t>
  </si>
  <si>
    <t>Verificar el cumplimiento de la elaboración y presentación de Informe Deudores Morosos, en forma Semestral; Medición Trimestral</t>
  </si>
  <si>
    <t>N° de Informes Presentados *100/ N° de Informes programadas</t>
  </si>
  <si>
    <t>Fortalecer la gestión  de los Recursos Fisicos</t>
  </si>
  <si>
    <t>Garantizar los recursos para la rentabilidad y sostenibilidad de la Entidad</t>
  </si>
  <si>
    <t>GESTION DE RECURSOS FISICOS</t>
  </si>
  <si>
    <t xml:space="preserve">*Subgerente Administrativo y Financiero. 
*Profesional de almacen. </t>
  </si>
  <si>
    <t>Elaborar el Plan Anual de mantenimiento de la infraetructura fisica  de la entidad y realizar el seguimiento de acuerdo al cronograma de actividades</t>
  </si>
  <si>
    <t xml:space="preserve">Elaborar el Plan Anual de mantenimiento infraetructura fisica </t>
  </si>
  <si>
    <t>Hacer seguimiento a la elaboración del Plan Anual de mantenimiento de la infraetructura fisica  de la entidad y realizar el seguimiento de acuerdo al cronograma de actividades</t>
  </si>
  <si>
    <t>Número de actividades realizadas de acuedo al cronograma - trimestre*100/ Número de actividades  Programadas de acuerdo al cronograma - trimestre</t>
  </si>
  <si>
    <t>Cronograma de actividades</t>
  </si>
  <si>
    <t>Elaborar el Plan Anual de mantenimiento del parque automotor   de la entidad y realizar el seguimiento de acuerdo al cronograma de actividades</t>
  </si>
  <si>
    <t xml:space="preserve">Plan Anual de mantenimiento delparque automotor </t>
  </si>
  <si>
    <t>Hacer seguimiento a la elaboración del Plan Anual de mantenimiento del parque automotor   de la entidad y realizar el seguimiento de acuerdo al cronograma de actividades</t>
  </si>
  <si>
    <t>Elaborar el Plan Anual de Adquisiciones de elementos de consumo de la entidad.</t>
  </si>
  <si>
    <t>Plan de Adquisiciones elementos de consumo</t>
  </si>
  <si>
    <t>Hacer seguimiento a la elaboración del Plan Anual de Adquisiciones de elementos de consumo de la entidad.</t>
  </si>
  <si>
    <t>No. de Planes elaborados*100 /No. De Planes programados</t>
  </si>
  <si>
    <t>Solicitudes de las Dependencias</t>
  </si>
  <si>
    <t>Actualizar los inventarios  individuales de los funcionarios de la entidad</t>
  </si>
  <si>
    <t>Inventarios de bienes muebles  individuales</t>
  </si>
  <si>
    <t>Hacer segimiento a la actualización de inventarios  individuales de los funcionarios de la entidad</t>
  </si>
  <si>
    <t># de  inventarios Individuales actualizados*100/ # de funcionarios entidad</t>
  </si>
  <si>
    <t xml:space="preserve"> Inventario puestos de trabajo y elementos exportado del software de inventarios por cada funcionario. </t>
  </si>
  <si>
    <t xml:space="preserve">Verificar los elementos de consumo y devolutivos de acuerdo al reporte generado por Novasoft frente al fisico. </t>
  </si>
  <si>
    <t>Reportes de Elementos  de consumo y devoluctivos</t>
  </si>
  <si>
    <t>No de reportes*100/ # de reportes programados.</t>
  </si>
  <si>
    <t xml:space="preserve">Reporte del software
Informe de consumos y devolutivos </t>
  </si>
  <si>
    <t>Contando con colaboradores y proveedores idóneos</t>
  </si>
  <si>
    <t>Evaluar el desempeño de los proveedores externos para que cumplan con los requisitos</t>
  </si>
  <si>
    <t xml:space="preserve">GESTION CONTRACTUAL </t>
  </si>
  <si>
    <t xml:space="preserve">Lider del proceso (Jefe de la Oficina de Contratación) </t>
  </si>
  <si>
    <t xml:space="preserve">* Ofiicna asesora de contratación. </t>
  </si>
  <si>
    <t>Llevar a cabo la gestión contractual acorde con la programación establecida en el Plan Anual de Adquisiciones</t>
  </si>
  <si>
    <t>Seguimiento PAA</t>
  </si>
  <si>
    <t>Hacer seguimiento a la gestión contractual acorde con la programación establecida en el Plan Anual de Adquisiciones</t>
  </si>
  <si>
    <t>Número de contratos celebrados acorde con el PAA  * 100 / Total de contratos previstos en el PAA</t>
  </si>
  <si>
    <t>Publicar los contratos en el SECOP dentro del término establecido en la ley.</t>
  </si>
  <si>
    <t>Seguimiento a la puublicación de contratos</t>
  </si>
  <si>
    <t xml:space="preserve">Hacer seguimiento a la publicación de los contratos dentro del término legal </t>
  </si>
  <si>
    <t>Contraos publicados en el SECOP * 100 /  Contratos celebrados.</t>
  </si>
  <si>
    <t>Garantizar la calidad de los productos o servicios adquiridos a proveedoes externos</t>
  </si>
  <si>
    <t xml:space="preserve">Reevaluacion a proveedores </t>
  </si>
  <si>
    <t>Hacer seguimiento a la evaluación y reevaluación de los proveedores.</t>
  </si>
  <si>
    <t>Reevaluación de los proveedores en el periódo* 100/Número de contratos suscritos a reevaluar.</t>
  </si>
  <si>
    <t xml:space="preserve">Cantidad </t>
  </si>
  <si>
    <t>Recuperación y normalización de la cartera morosa</t>
  </si>
  <si>
    <t>GESTIÓN JURÍDICA</t>
  </si>
  <si>
    <t xml:space="preserve">Lider del proceso (Jefe de la Oficina Jurídica) </t>
  </si>
  <si>
    <t>Oficina Asesora Jurídica</t>
  </si>
  <si>
    <t>Otorgar 8000 créditos hipotecarios, de libre inversión y educativos a los afiliados para beneficio familiar 
Y 
Beneficiar al 25% de los afiliados y beneficiarios a la Corporación Social de Cundinamarca con oferta de programas de bienestar</t>
  </si>
  <si>
    <t>Control interno</t>
  </si>
  <si>
    <t>PROCESO DE EVALUACIÓN</t>
  </si>
  <si>
    <t>Lider del proceso  (Jefe Oficina Asesra de Control Interno).</t>
  </si>
  <si>
    <t>Oficina de Control Interno</t>
  </si>
  <si>
    <t xml:space="preserve">Planear y ejecutar el Plan anual de auditorías interna Integral </t>
  </si>
  <si>
    <t xml:space="preserve">La realizacion de 11 Auditorias </t>
  </si>
  <si>
    <t xml:space="preserve">Cumplir on la planeación propesta en el Plan anual de auditorías interna Integral </t>
  </si>
  <si>
    <t xml:space="preserve">Numero de Auditorias realizadas *100/ Numero de Auditorias programadas </t>
  </si>
  <si>
    <t>eficacia</t>
  </si>
  <si>
    <t xml:space="preserve">segundo semestre </t>
  </si>
  <si>
    <t>CONTROL INTERNO</t>
  </si>
  <si>
    <t xml:space="preserve">Realizar los seguimientos a los Planes de Mejoramiento </t>
  </si>
  <si>
    <t>Cumplir con los seguimientos de la  Resolucion 330 de 2018 de la Contraloría de Cundinamarca</t>
  </si>
  <si>
    <t xml:space="preserve">Realizar los seguimientos a los Planes de Mejoramiento en los términos de la Resolución 330 de 2018. </t>
  </si>
  <si>
    <t>Numero de Planes de mejoramiento realizados dentro del término * 100 / Numero de Planes de mejoramiento aprobados.</t>
  </si>
  <si>
    <t xml:space="preserve">primer semestre </t>
  </si>
  <si>
    <t>Presentar los informes de ley  pór parte de la OCI</t>
  </si>
  <si>
    <t xml:space="preserve">cumplir con los 8 informes que debe publicar en la página web de la entidad </t>
  </si>
  <si>
    <t>Hacer seguimiento a la presentación de los informes de ley  pór parte de la OCI</t>
  </si>
  <si>
    <t xml:space="preserve">Informes publicados en la pagina web de la entidad  * 100 / 8 informes </t>
  </si>
  <si>
    <t>eficiencia</t>
  </si>
  <si>
    <t>Publicacion de los informes en la pagina web</t>
  </si>
  <si>
    <t>Cumplir con la normatividad aplicable Decreto 648  del 19 de abril  de 2017,  en materia de seguimientos  por parte de la OCI</t>
  </si>
  <si>
    <t>Evaluacion Anual  por Dependencias</t>
  </si>
  <si>
    <t xml:space="preserve">Calificacion del 10% de la evaluacion de carrera adminitrativa </t>
  </si>
  <si>
    <t>Verificar la realización de la Evaluacion Anual  por Dependencias</t>
  </si>
  <si>
    <t>Informe de evaluacion por dependencias 2018  * 100 / Número de dependencas.</t>
  </si>
  <si>
    <t>Porcentual</t>
  </si>
  <si>
    <t xml:space="preserve">Realizar Campañas de Autocontrol </t>
  </si>
  <si>
    <t>Campañas de Autocontrol al año</t>
  </si>
  <si>
    <t xml:space="preserve">Hacer seguimiento a la realización de las Campañas de Autocontrol (minimo 12). </t>
  </si>
  <si>
    <t>Campañas de autocontol realizadas  * 100 /12</t>
  </si>
  <si>
    <t xml:space="preserve">Concientizar a toda la entidad sobre la importancia del Autocontrol </t>
  </si>
  <si>
    <t>ELABORÓ</t>
  </si>
  <si>
    <t>REVISÓ</t>
  </si>
  <si>
    <t>Aprobó</t>
  </si>
  <si>
    <t>LIDERES DE PROCESOS - TODOS LOS PROCESOS</t>
  </si>
  <si>
    <t xml:space="preserve">COMITÉ DIRECTIVO </t>
  </si>
  <si>
    <t>META 2020
(Qué se pretende lograr?)</t>
  </si>
  <si>
    <t>META A LOGRAR PRIMER SEMESTRE 2020</t>
  </si>
  <si>
    <t>INDICADOR</t>
  </si>
  <si>
    <t xml:space="preserve"> nuevas vinculaciones.</t>
  </si>
  <si>
    <t>semestral</t>
  </si>
  <si>
    <t>ADRIANA CAROLINA SERRANO TRUJILLO</t>
  </si>
  <si>
    <t>PLAN DE ACCIÓN PRIMER SEMESTRE 2020</t>
  </si>
  <si>
    <t>OBSERVACIONES</t>
  </si>
  <si>
    <t>LÍNEA BASE (PUNTO  DE PARTIDA)</t>
  </si>
  <si>
    <t>SEMESTRAL</t>
  </si>
  <si>
    <t>Supervisar  la gestion juridica  de las obligaciones entregadas a los abogados para el cobro juridico</t>
  </si>
  <si>
    <t xml:space="preserve">Impulsar la actividad procesal de las obligaciones que se  encuentren en cobro jurídico  entregadas a los abogados externos. </t>
  </si>
  <si>
    <t>Obtener a traves del cobro jurídico  recursos economicos por recuperacion de cartera en etapa juridica</t>
  </si>
  <si>
    <t>Es el numero de  obligaciones con impulso procesal</t>
  </si>
  <si>
    <t xml:space="preserve">Numero de obligaciones  con  minimo de una actuacion procesal y/o administrativa
--------------------------------------------*x 100
 Numero de obligaciones entregadas a los abogados para el cobro juridico.
</t>
  </si>
  <si>
    <t xml:space="preserve">En el primer trimestre no se programo actividades de capacitación, sin embargo se envio a varios funcionarios a capacitaciones gratuitas tales como CIA OBSERVA, SECOPII,  CONTRTACION ESTATAL,se realizó inducción a los nuevos funcionarios que ingresaron a la entidad , en total se reealizaron 5 actividades </t>
  </si>
  <si>
    <t>Evidencias</t>
  </si>
  <si>
    <t>Cronograma elaborado plan 2020</t>
  </si>
  <si>
    <t>Esta publicado en el SGC el formato y diligenciado por parte de Sistemas</t>
  </si>
  <si>
    <t>Esta actividad se encuentra en actualización y se encuentra en el pagina de la Corporación.</t>
  </si>
  <si>
    <t>Pagina Web de la Corporación</t>
  </si>
  <si>
    <t>Carpeta fisica y Reporte digital se encuentra en base de datos equipo area de Archivo.</t>
  </si>
  <si>
    <t>https://www.contratos.gov.co/consultas/inicioConsulta.do</t>
  </si>
  <si>
    <t>Diferentes plataformas y oficina de Control Interno de la CSC</t>
  </si>
  <si>
    <t>*Para este trimestre se establece la etapa de planeación de auditorias.
*Resolución del Comité de Control Interno de la CSC.</t>
  </si>
  <si>
    <t>* Ejecutivo anual de Control Interno.
*Informe de Control Interno Contable.
*Informe de evaluación a la gestión institucional.
*Informe de derechos de autor software.</t>
  </si>
  <si>
    <t>*Informe evaluación por dependencias públicado el 31 de enero de 2019.</t>
  </si>
  <si>
    <t>Envio de correos a la CSC:
02/01/2019
11/01/2019
24/01/2019
07/03/2019</t>
  </si>
  <si>
    <t>las evidencias se encuentran en las carpetas archivo de talento humano</t>
  </si>
  <si>
    <t>No hubo avance en esta actividad para el primer trimestre</t>
  </si>
  <si>
    <t>El seguiemiento se esta efectuando pero aun no se identifica de quien son las cuentas, el contador especializado esta identificando los pagos de las EPS y haciendo una conciliación de las incapacidades.</t>
  </si>
  <si>
    <t>Correo y archivo que reposa en la oficina asesora de la Gerencia</t>
  </si>
  <si>
    <t>NOVASOFT y archivo de la oficina de talento humano</t>
  </si>
  <si>
    <t>Se toma la información del reporte de cartera financiera 229, el cual indica el total de créditos desembolsados para este primer trimestre, logrando el cumplimiento del 92% a lo programado.</t>
  </si>
  <si>
    <t>Las evidencias se encuentran en la herramienta NOVASOFT y en los archivos del área para su revisión y auditoría.</t>
  </si>
  <si>
    <t>Se analiza la información del reporte 218 de NOVASORT donde indica el total de créditos desembolsados.</t>
  </si>
  <si>
    <t>Se logra cumplir con esta actividad en el tiempo establecido. Las evidencias se encuentran en la herramienta y en archivos que reposan en el área.</t>
  </si>
  <si>
    <t>Las evidencias de la información se encuentran en carpetas de la dirección de cartera y ahorros.</t>
  </si>
  <si>
    <t xml:space="preserve">
Se logra mantener el mayor porcentaje de saldo de cartera de la entidad en tipo cobro persuasivo.</t>
  </si>
  <si>
    <t>Se toma la información del reporte 218 columna  dias de desembolso, no logrando con lo programado en esta actividad, ya que el tiempo establecido máximo 8 días por la situación actual del orden sanitario por la pandemia.</t>
  </si>
  <si>
    <t>Se logra en este primer trimestre el desglose del 100% del valor recaudado de las diferentes pagadurias</t>
  </si>
  <si>
    <t>Archivos de desgloses se encuentran la información en el sistema de la dirección de cartera y ahorros.</t>
  </si>
  <si>
    <t>En este  trimestre se realizaron actividades Administrativas y de contacto por lo cual no se refleja en porcentaje  de beneficiarios y no se logra con el cumplimeinto de esta actividad en temas de bienestar. Adicional, la situación actual hizo que los planes se pospusieran por cuarentena de orden nacional.</t>
  </si>
  <si>
    <t>No hay evidencia de esta actividad por que no se cumplio lo programado. Cuarentena nacional.</t>
  </si>
  <si>
    <t>Se solicitaron  subsidios educativos  y se giraron dos, cumpliendo con lo programado para estra actividad</t>
  </si>
  <si>
    <t>Las evidencias se encuentran en las carpetas de cada uno  de los beneficiarios en la Oficna de Bienestar social</t>
  </si>
  <si>
    <t>Se realiza seguimiento en este primer trimestre a la gestión contractual acorde con la programación establecida en el Plan Anual de Adquisiciones</t>
  </si>
  <si>
    <t>Se publican los contratosen generados en este primer trimestre en el SECOP dentro del término establecido por la ley.</t>
  </si>
  <si>
    <t xml:space="preserve">En este primer trimestre de acuerdo al cronograma de mantenimiento preventivos se va cumpliendo lo programado con lo ejecutado. </t>
  </si>
  <si>
    <t>La compra de equipos está en proceso de publicación, por lo que no se ha cumplido en su totalidad para este trimestre la actividad</t>
  </si>
  <si>
    <t xml:space="preserve">En eta activdad se da un cumplimiento del 100% con relación a 119 solicitudes entregadas vs solicitudes entregadas. </t>
  </si>
  <si>
    <t>Se actualiza el plan anual de mantenimiento de la infraestructura año 2020 y se envia al sub gerente para su revisión y aprobación. Por lo anterior, no ha cumplido en un 100% con esta actividad.</t>
  </si>
  <si>
    <t>Archivo enviado por correo para revisión del subgerente</t>
  </si>
  <si>
    <t>Se realiza consolidado de solicitudes por dependencias en las necesidades de elementos de papelería, útilles y tonners, cumpliendo con la elaboración del plan de compras de este tipo de elementos.</t>
  </si>
  <si>
    <t>Archivo consolidado que reposa en la oficina del almacén.</t>
  </si>
  <si>
    <t>El 13 de febrero se realiza el informe y se imprime los inventarios de cada funcionario de la CSC, cumpliendo 100% con el seguimiento de los inventarios</t>
  </si>
  <si>
    <t xml:space="preserve">Archivo consolidado que reposa en la oficina del almacén. </t>
  </si>
  <si>
    <t>El día 11 de febrero se realizó la verificación de los elementos de consumo con la funcionaria Luz Nancy Durango,cumpliendo con el proceso de empalme y de la actividad.</t>
  </si>
  <si>
    <t>Acta que reposa en el la oficina del almacén</t>
  </si>
  <si>
    <t>Vamos cumpliendo hasta el momento en esta actividad, aunque se ha tenido algunos inconvenientes en NOVASOFT buscando la mejor solución para que no vuelva a presentarse estos inconvenientes.</t>
  </si>
  <si>
    <t xml:space="preserve"> A los funcionaros que se fueron se realizaron esas evaluaciones.Estamos pendientes de las evaluaciones de los funcionarios nuevos.</t>
  </si>
  <si>
    <t>Las evidencias seaplicativo EDLAPP, comision nacional del servicio civil. Correos para funcionarios nuevos</t>
  </si>
  <si>
    <t>Se realizó el seguimiento y se explico al Asesor de la Gerencia para su consolidadción y publicación en el link de transparencia</t>
  </si>
  <si>
    <t>DIRECCIONAMIENTO ESTRATEGICO Y DE PLANEACIÓN</t>
  </si>
  <si>
    <t>Se elabora y se cumple con la periodicidad de las ejecuciones presupuestales por ley, una vez enviado los correspondientes informes a los entes de control y cargados en la respectiva plataforma, se remite a Control Interno la evidencia de la información, cumpliendo asi con el 100% para este trimestre</t>
  </si>
  <si>
    <t>Se elaboraron los informes presupestales dando cumplimiento con esta actividad en este trimestre, dichos informes se encuentran en las diferentes plataformas y con copia a la oficina de control interno de la corporación.</t>
  </si>
  <si>
    <t>Se elaboraron los estados financieros para este trimestre cumpliendo 100% con la actividad y con los requisitos de ley</t>
  </si>
  <si>
    <t>Se presentaron los informes contables para este trimestre cumpliendo 100% con la actividad y con los requisitos de ley</t>
  </si>
  <si>
    <t>Se presentaron los informes contables año 2019 en el mes de marzo cumplimento con los requierimiento de ley.</t>
  </si>
  <si>
    <t>OBSERVACION Y JUSTIFICACION. El Gobierno Nacional mediante decreto No. 457 del 22 de marzo del 2020,ordeno el aislamiento preventivo obligatorio de todas las personas habitantes de la Republica de Colombia, motivo por el cual el Consejo Superior de la Judicatura mediante los Acuerdos PCSJA20-11517, PCSJA20-11518 y PCSJA20-11519 suspendio los terminos judiciales entre el 16 al 20 de marzo del 2020 y mediante el Acuerdo PCSJA20-11521 del 19 de marzo del 2020 ordeno prorrogar la suspension  de terminos desde el 21 de marzo hasta el dia 3 de abril del 2020, lo que ha generado la inactividad de los despachos judiciales, afectando la gestion procesal de los multiples procesos  instaurados por la Corporacion Social de Cundinamarca.</t>
  </si>
  <si>
    <t>Archivo general del área de Jurídica</t>
  </si>
  <si>
    <t>archivo del area de Sistemas</t>
  </si>
  <si>
    <t>Esta actividad se da cumplimiento hasta el 10 de julio, con corte a 30 junio.</t>
  </si>
  <si>
    <t>La evidencia reposa en el CHIP de la Contaduria General de la Nación relacionado con la vigencia 2019.</t>
  </si>
  <si>
    <t>Esta medición se hace anual, por esto no se ha realizado informe de 2020, pero se realizó la actividad en el primer trimestre correspondiente al cierra de la vigencia 2019.</t>
  </si>
  <si>
    <t>Esta medición se hace anual, ser rinde en el mes junio correspondiente a la vigencia de 2019.</t>
  </si>
  <si>
    <t>MEDICIÓN 
TRIMESTRE CORTE 31 DE MAYO</t>
  </si>
  <si>
    <t>OBSERVACIONES SEGUNDO CORTE A 31 DE MAYO</t>
  </si>
  <si>
    <t>Vamos cumpliendo con el cronograma planteado en enero de 2020, realizando el mantenimiento de 25 equipos de 83 que hay en total en la CSC.</t>
  </si>
  <si>
    <t>Por la situación actual con la pandemia, esta actividad no se ha podido realizar para este corte</t>
  </si>
  <si>
    <t>Esta actividad se ha cumplido al 100%</t>
  </si>
  <si>
    <t>No hay evidencias para este corte</t>
  </si>
  <si>
    <t>Soporte en el página de la entidad</t>
  </si>
  <si>
    <t>No hay avances para esta actividad corte 31 de mayo</t>
  </si>
  <si>
    <t xml:space="preserve">En el primer trimestre no se llevo acabo mantenimiento preventivo ni correctivo toda vez que por parte de la Subgerencia Administrativa y Financiera se pidio garantia del mantenimiento correctivo al contratista de la epoca TOYOCARS, ya que la intervención de los mismos la realizaron en el mes de diciembre de la vigencia 2019. Adicionalmente el parque automor de la entidad no ha realizado desplazamientos continuos a causa de las restricciones por motivo de la pandemia del Covid-19. </t>
  </si>
  <si>
    <t>No ha evidencia del avance</t>
  </si>
  <si>
    <t>El plan anual de mantenimiento queda cargado en el SGC, ruta carpeta SGC2, 03-Procesos de apoyo, 06-Gestión de Recursos Físicos, 05-Planes. Las actividades programadas comienzan en el 3 trimestre, sin embargo, se adelantaron estudios previos para el contrato de prestación de servicios mantenimiento, recarga y revisión de extintores, lavado de tanques, y fumigación contra plagas, para la sede administrativa de la CSC.</t>
  </si>
  <si>
    <t>Para este corte no ha evidencias en esta actividad.</t>
  </si>
  <si>
    <t>Esta actividad se cumplió en el primer trimestre</t>
  </si>
  <si>
    <t>Las proximas actualizaciones de los inventarios individuales esta programada para el segundo semestre el año</t>
  </si>
  <si>
    <t>Para este trimestre se socializó a los funcionaros de la CSC la política de SGSST, los objetivos, el regrlamento de higiene y seguridad industrial, la politica de regulación de velocidad, la politica de no uso del celular, la politica de alcohol y droga</t>
  </si>
  <si>
    <t>Archivo digital del area y carpeta de SGSST de la oficina de talento humano</t>
  </si>
  <si>
    <t>Se ha venido cumpliendo el incentivo del día del cumpleaños, celebración del día de la mujer.</t>
  </si>
  <si>
    <t>En el segundo trimestre iniciamos con la emergencia sanitaria del covid-19 por lo tanto se dificultó el cumplimiento del plan de capacitación, razon por la cual se envio circular el 8 de abril  a los servidores informando los motivos , sin embargo se ha tratado de recurrir a las oportunidades de algunas entidades que ofrecen capacitaciones virtuales  gratuitas   en este caso ICONTEC quien nos brindo una capacitación  "RETOS Y DESAFIOS SOBRE MIPG EN EPOCA DE CRISIS"</t>
  </si>
  <si>
    <t>Las evidencias se encuentras en la carpeta del plan de capacitación.</t>
  </si>
  <si>
    <t>En el segundo trimestre también se dificultó cumplir con el plan de bienestar debido a la emergencia sanitaria provocada por el virus COVID 19, se rimitió a los funcionarios circular el 8 de abril, informando los motivos del incumplimiento, por lo tanto, se está modificando y se tiene proyectado para retomar en el mes de  julio.</t>
  </si>
  <si>
    <t>Las evidencias se encuentran en la carpeta del plan de bienestar y en la carpeta de ausentismos</t>
  </si>
  <si>
    <t>Se tenía programado realizar la actividad del plan de incentivos para todos los funcionarios en el segundo trimestre, pero al igual que los otros planes la ejecución se dificultó por los mismo motivos y se envió circular a los servidores el 8 de abril informando los motivos, se realizará para el tercer trimstre de este año.</t>
  </si>
  <si>
    <t>La evidencia se encuentra en la carpeta de Bienestar e incentivos</t>
  </si>
  <si>
    <t xml:space="preserve">Se capacito a los brigadistas, copasst, comité de convivencia, medinte circular No  008 de abril 28 de 2020 se implemento el protocolo de bioseguridad para los funcionarios de la Entidad, se coordino para que los brigadistas revisen que se este dando  cumplimiento al protocolo de bioseguridad  por los funcionarios que asisten a las instalaciones a laborar, se ha enviado a los correos de los funcio arios actividades de prevención  de la pandemia  covid-19 y  actividades de prevencion en salud como pausas activas para realizar en el trabajo en casa, prevencion del insomnio , riesgo biomecanico de trabajo en casa etc. , igualmente  capacitaciones relacionadas con la pandemia realizadas por la ARl Positiva y diariamente  se esta compartiendo capacitaciones y talleres virtuales ralizadas por la ARl Positiva,  también se envio el procedimiento para realizar la auto evaluación diaria en la plataforma de ALISSTA y/o realizarla manual  </t>
  </si>
  <si>
    <t>Las evidencias se encuentra en la carpeta del sistema de seguridad y salud en el trabajo y archivos virtuales</t>
  </si>
  <si>
    <t>En el mes de mayo se retrasó tres días el pago de la nómina, debido a la liquidación del impuesto decretado por la presidencia de la república en el que oblica el descuento a los servidores públicos que devengan mas de $10.000.000</t>
  </si>
  <si>
    <t>NOVASOFT y archivo en la carpeta de nómina</t>
  </si>
  <si>
    <t>El profesional especializado identificó las incapacidades por un valor de $90.000.000</t>
  </si>
  <si>
    <t>Las evidencias se encuentran en el archivo de liquidación de nómina</t>
  </si>
  <si>
    <t>Se efectúo el seguimiento para que quedaran debidamente registrados en la plataforma del EDL APP los evaluadores.</t>
  </si>
  <si>
    <t>Se efectúo el seguimiento para realizar por parte de la Gerencia, los acuerdos de gestión con comunicación de requerimiento al asesor de la gerencia</t>
  </si>
  <si>
    <t>Las evidencias se encuentran en la plataforma EDL APP</t>
  </si>
  <si>
    <t>Para este periodo se ha logrado un 59% de cumplimiento frente a la meta de 400 creditos programada para el 30 de junio</t>
  </si>
  <si>
    <t>En este periodo 1 de abril a 31 de mayo, se viene cumpliendo con el tiempo establecido de desembolso de 45 días para los créditos hipotecarios</t>
  </si>
  <si>
    <t>Para este periodo, se ha cumplido con el tiempo establecido de 8 días, para el desembolso de los creditos no hipotecarios en un porcentaje de 22%, por cuanto es necesario proceder a restar del tiempo administrativo que requiere la CSC, el tiempo de demora el solicitante del trámite externo a la entidad, relacionado con la firma de autenticación de libranza y pagarés.</t>
  </si>
  <si>
    <t>Aun no es posible presentar información por cuanto no se ha cerrado el periodo</t>
  </si>
  <si>
    <t>Aun no es posible presentar este informe</t>
  </si>
  <si>
    <t>Se proyectó el Plan de acción de bienestar para dar inicio a partir del II semestre y se armonizó con el Plan de Desarrollo Departamental</t>
  </si>
  <si>
    <t>Para este periodo se inició convocatoria para 35 nuevos Subsidios Educativos</t>
  </si>
  <si>
    <t>Las evidencias se encuentran en el archivo de la Gerencia Acuerdo 004 del 2020, y resolución No. 00955 del 21 de mayo de 2020.</t>
  </si>
  <si>
    <t>PDD</t>
  </si>
  <si>
    <t>1er. Trimestre: De las PQR recibidas en el primer trimestre, se presentó un cumplimiento del  80%  en la respuesta oportuna</t>
  </si>
  <si>
    <t>Sistema Datadoc</t>
  </si>
  <si>
    <t>Encuestas realizadas oficina Atención al Cliente</t>
  </si>
  <si>
    <t xml:space="preserve">2do Trimestre: De las PQR ecibidas en el segudo trimestre se presento un comportamiento del 50% </t>
  </si>
  <si>
    <t>1er. Trimestre: De 76 encuestas realizadas se puede establecer que los clientes han quedado satisfechos con los servicios prestados en un 97%.</t>
  </si>
  <si>
    <t>2do trimestre: de 21 encuestas diligenciadas por nuestros usuarios, reportaron una satisfaccion del 100% en la atencion y servicios.</t>
  </si>
  <si>
    <t>En esta actividad se está realizando una tarea ardua, manejando estrategias comerciales y de apoyo por parte de las áreas iinvolucradas</t>
  </si>
  <si>
    <t>Novasoft</t>
  </si>
  <si>
    <t>Actividad cumplida, gracias a estrategias por parte de los comerciales y pagina web</t>
  </si>
  <si>
    <t>Los formatos de evaluación y revaluación se encuentran en la carpeta compartida de la entidad donde se carga la información del contrato.
Por su parte, la reevaluación se consolida y se envía a la oficina de control interno al finalizar el trimestre</t>
  </si>
  <si>
    <t>Se realiza seguimiento en este segundo corte y lla gestión contractual acorde con la programación establecida en el Plan Anual de Adquisiciones</t>
  </si>
  <si>
    <t>Se publican los contratosen generados en este corte en el SECOP dentro del término establecido por la ley.</t>
  </si>
  <si>
    <t>Plan de auditoria aprobado 2020</t>
  </si>
  <si>
    <t>Plan de mejoramiento entregado en agosto de 2019</t>
  </si>
  <si>
    <t>Informes de ley publicados en la pagina web</t>
  </si>
  <si>
    <t>1 informe de evaluacion por dependencias 2018</t>
  </si>
  <si>
    <t>6 campañas realizadas en el primer semestre de 2019</t>
  </si>
  <si>
    <t>Auditorias relaizadas en el año 2019</t>
  </si>
  <si>
    <t>Auditoría Integral de la Contraloría de Cundinamarca 2018</t>
  </si>
  <si>
    <t xml:space="preserve">publicación en la pagina web  </t>
  </si>
  <si>
    <t xml:space="preserve">el numero de campañas realizadas en el 2019 </t>
  </si>
  <si>
    <t xml:space="preserve">Planificar las auditorias </t>
  </si>
  <si>
    <t xml:space="preserve">Realizar dos seguimientos al Plan de mejoramiento 2018 </t>
  </si>
  <si>
    <t xml:space="preserve">Cumplir con la normatividad vigente  </t>
  </si>
  <si>
    <t>trimestral</t>
  </si>
  <si>
    <t xml:space="preserve">trimestral </t>
  </si>
  <si>
    <t xml:space="preserve">Medinate radicadoNo C020449 de fecha 24 de febrero  la Oficina de Control Interno presento el  Plan de mejoramiento de Auditoria 2018 </t>
  </si>
  <si>
    <t xml:space="preserve">Por la emergencia Sanitaria por el COVID 19,  la programación  de las auditorias se realizo una vez se tuviera mas claro los terminos del aislamiento por lo tanto se decidio su ejecucion a partir del 27 de mayo de 2020  </t>
  </si>
  <si>
    <t>La Resucion 330 de 2017, emitida por la Contraloría de Cundinamarca, establece que los planes son semestrales y se presento el primer avance en el mes de febrero el dia  24 , el proximo sera en agosto por lo tanto No aplica</t>
  </si>
  <si>
    <t>Se presentaron los informes de ley de conformidad con el Decreto 648 de 2017</t>
  </si>
  <si>
    <t>Se presento en el primer trimestre</t>
  </si>
  <si>
    <t>La Oficina de Control interno tiene proyectado realizar 3 campañas por cada trimestre, razón por la cual en el mes de junio realizaría la última campaña  del segundo trimestre. Como el corte es a 31 de mayo estaría al dia en su programación</t>
  </si>
  <si>
    <t xml:space="preserve">El 23 de abril del año 2020 mediante acta de Comité Coordinador de Control Interno se aprobo el Plan de Auditoria 
El 27 de mayo se ralizo la primera Auditoria virtual al proceso de Gestion Financiera </t>
  </si>
  <si>
    <t xml:space="preserve">En el segundo trimestre no se debe presentar Plan de mejoramiento </t>
  </si>
  <si>
    <t xml:space="preserve">*Informe de la cuenta mensual  del mes de  abril ante la Contraloria de Cundinamarca 
*Informe de Austeridad en el gasto Publico 
*Primer Seguimiento al mapa de riesgos corrupción y Operativos 
*Primer Seguimiento al Plan anticorrupcion 
</t>
  </si>
  <si>
    <t xml:space="preserve">Publicada en el primer trimestre en enero de 2020 </t>
  </si>
  <si>
    <t xml:space="preserve">
28 de abril de 2020 curso virtual MIPG
29 de mayo de 2020 administración del riesgo </t>
  </si>
  <si>
    <t>Carpeta física en la OCI</t>
  </si>
  <si>
    <t>Carpeta fisica OCI y digital</t>
  </si>
  <si>
    <t>Archivo digittal OCI</t>
  </si>
  <si>
    <t>Se realizara el reporte de verificación de los elementos devolutivos y de consumo en físico en el mes de junio. El almacén realiza reporte mensual de interface al área de contabilidad y presupuestos.</t>
  </si>
  <si>
    <t>Se anexan reportes de los meses de febrero, marzo y abril</t>
  </si>
  <si>
    <t>NOTA:  Para el area de contabilidad y presupuesto los informes se miden trimestralemnte ya que son enviados a los entes de control según lo dispuesto en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</si>
</sst>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_);_(@_)"/>
  </numFmts>
  <fonts count="23"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Arial"/>
      <family val="2"/>
    </font>
    <font>
      <b/>
      <sz val="10"/>
      <color theme="1"/>
      <name val="Calibri"/>
      <family val="2"/>
      <scheme val="minor"/>
    </font>
    <font>
      <b/>
      <sz val="20"/>
      <color theme="1"/>
      <name val="Calibri"/>
      <family val="2"/>
      <scheme val="minor"/>
    </font>
    <font>
      <sz val="10"/>
      <name val="Calibri"/>
      <family val="2"/>
      <scheme val="minor"/>
    </font>
    <font>
      <sz val="10"/>
      <color theme="0"/>
      <name val="Calibri"/>
      <family val="2"/>
      <scheme val="minor"/>
    </font>
    <font>
      <b/>
      <sz val="10"/>
      <color theme="1"/>
      <name val="Arial Narrow"/>
      <family val="2"/>
    </font>
    <font>
      <sz val="10"/>
      <name val="Arial Narrow"/>
      <family val="2"/>
    </font>
    <font>
      <b/>
      <sz val="10"/>
      <name val="Arial Narrow"/>
      <family val="2"/>
    </font>
    <font>
      <sz val="10"/>
      <color theme="1"/>
      <name val="Arial Narrow"/>
      <family val="2"/>
    </font>
    <font>
      <u/>
      <sz val="10"/>
      <color theme="1"/>
      <name val="Arial Narrow"/>
      <family val="2"/>
    </font>
    <font>
      <u/>
      <sz val="10"/>
      <name val="Arial Narrow"/>
      <family val="2"/>
    </font>
    <font>
      <sz val="10"/>
      <color theme="7" tint="0.59999389629810485"/>
      <name val="Arial Narrow"/>
      <family val="2"/>
    </font>
    <font>
      <sz val="11"/>
      <color indexed="8"/>
      <name val="Calibri"/>
      <family val="2"/>
      <charset val="1"/>
    </font>
    <font>
      <sz val="10"/>
      <name val="Arial"/>
      <family val="2"/>
    </font>
    <font>
      <b/>
      <sz val="10"/>
      <name val="Calibri"/>
      <family val="2"/>
      <scheme val="minor"/>
    </font>
    <font>
      <b/>
      <sz val="10"/>
      <color theme="0"/>
      <name val="Calibri"/>
      <family val="2"/>
      <scheme val="minor"/>
    </font>
    <font>
      <sz val="11"/>
      <color theme="1"/>
      <name val="Arial"/>
      <family val="2"/>
    </font>
    <font>
      <sz val="8"/>
      <color theme="1"/>
      <name val="Arial"/>
      <family val="2"/>
    </font>
    <font>
      <sz val="10"/>
      <color rgb="FFFF0000"/>
      <name val="Calibri"/>
      <family val="2"/>
      <scheme val="minor"/>
    </font>
    <font>
      <sz val="10"/>
      <color rgb="FFFF0000"/>
      <name val="Arial Narrow"/>
      <family val="2"/>
    </font>
  </fonts>
  <fills count="1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66FFFF"/>
        <bgColor indexed="64"/>
      </patternFill>
    </fill>
    <fill>
      <patternFill patternType="solid">
        <fgColor theme="0" tint="-0.249977111117893"/>
        <bgColor indexed="64"/>
      </patternFill>
    </fill>
    <fill>
      <patternFill patternType="solid">
        <fgColor theme="0"/>
        <b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164" fontId="15" fillId="0" borderId="0"/>
    <xf numFmtId="0" fontId="16" fillId="0" borderId="0"/>
    <xf numFmtId="0" fontId="1" fillId="0" borderId="0"/>
  </cellStyleXfs>
  <cellXfs count="145">
    <xf numFmtId="0" fontId="0" fillId="0" borderId="0" xfId="0"/>
    <xf numFmtId="4" fontId="2" fillId="0" borderId="0" xfId="2" applyNumberFormat="1" applyFont="1"/>
    <xf numFmtId="4" fontId="2" fillId="0" borderId="0" xfId="2" applyNumberFormat="1" applyFont="1" applyAlignment="1">
      <alignment horizontal="center"/>
    </xf>
    <xf numFmtId="4" fontId="2" fillId="0" borderId="3" xfId="2" applyNumberFormat="1" applyFont="1" applyBorder="1" applyAlignment="1">
      <alignment horizontal="center"/>
    </xf>
    <xf numFmtId="4" fontId="3" fillId="0" borderId="0" xfId="2" applyNumberFormat="1" applyFont="1" applyAlignment="1">
      <alignment horizontal="center" vertical="center" wrapText="1"/>
    </xf>
    <xf numFmtId="4" fontId="4" fillId="0" borderId="0" xfId="2" applyNumberFormat="1" applyFont="1" applyAlignment="1">
      <alignment horizontal="left" vertical="center" wrapText="1"/>
    </xf>
    <xf numFmtId="0" fontId="5" fillId="3" borderId="0" xfId="2" applyFont="1" applyFill="1" applyAlignment="1">
      <alignment vertical="center" wrapText="1"/>
    </xf>
    <xf numFmtId="0" fontId="2" fillId="3" borderId="0" xfId="2" applyFont="1" applyFill="1" applyAlignment="1">
      <alignment vertical="center" wrapText="1"/>
    </xf>
    <xf numFmtId="0" fontId="2" fillId="3" borderId="0" xfId="2" applyFont="1" applyFill="1" applyAlignment="1">
      <alignment horizontal="center" vertical="center"/>
    </xf>
    <xf numFmtId="0" fontId="0" fillId="0" borderId="0" xfId="0" applyAlignment="1">
      <alignment horizontal="left" vertical="center" wrapText="1"/>
    </xf>
    <xf numFmtId="0" fontId="6" fillId="3" borderId="0" xfId="0" applyFont="1" applyFill="1" applyAlignment="1">
      <alignment horizontal="center" vertical="center" wrapText="1"/>
    </xf>
    <xf numFmtId="0" fontId="6" fillId="3" borderId="0" xfId="0" applyFont="1" applyFill="1"/>
    <xf numFmtId="0" fontId="7" fillId="3" borderId="0" xfId="0" applyFont="1" applyFill="1"/>
    <xf numFmtId="0" fontId="4" fillId="0" borderId="0" xfId="2" applyFont="1"/>
    <xf numFmtId="0" fontId="4" fillId="0" borderId="0" xfId="2" applyFont="1" applyAlignment="1">
      <alignment horizontal="center" vertical="center"/>
    </xf>
    <xf numFmtId="0" fontId="9"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2" fillId="0" borderId="0" xfId="2" applyFont="1"/>
    <xf numFmtId="0" fontId="2" fillId="9" borderId="0" xfId="2" applyFont="1" applyFill="1"/>
    <xf numFmtId="0" fontId="2" fillId="8" borderId="0" xfId="2" applyFont="1" applyFill="1"/>
    <xf numFmtId="0" fontId="17" fillId="3" borderId="12" xfId="0" applyFont="1" applyFill="1" applyBorder="1" applyAlignment="1">
      <alignment vertical="top" wrapText="1"/>
    </xf>
    <xf numFmtId="9" fontId="17" fillId="3" borderId="12" xfId="1" applyFont="1" applyFill="1" applyBorder="1" applyAlignment="1">
      <alignment vertical="top" wrapText="1"/>
    </xf>
    <xf numFmtId="9" fontId="11" fillId="3" borderId="12" xfId="2" applyNumberFormat="1" applyFont="1" applyFill="1" applyBorder="1" applyAlignment="1">
      <alignment horizontal="center" vertical="center" wrapText="1"/>
    </xf>
    <xf numFmtId="9" fontId="17" fillId="3" borderId="12" xfId="0" applyNumberFormat="1" applyFont="1" applyFill="1" applyBorder="1" applyAlignment="1">
      <alignment vertical="top" wrapText="1"/>
    </xf>
    <xf numFmtId="0" fontId="6" fillId="0" borderId="0" xfId="0" applyFont="1"/>
    <xf numFmtId="0" fontId="17" fillId="0" borderId="0" xfId="0" applyFont="1"/>
    <xf numFmtId="0" fontId="7" fillId="0" borderId="0" xfId="0" applyFont="1"/>
    <xf numFmtId="0" fontId="18" fillId="0" borderId="0" xfId="0" applyFont="1"/>
    <xf numFmtId="0" fontId="2" fillId="0" borderId="0" xfId="2" applyFont="1" applyAlignment="1">
      <alignment wrapText="1"/>
    </xf>
    <xf numFmtId="0" fontId="2" fillId="2" borderId="0" xfId="2" applyFont="1" applyFill="1" applyAlignment="1">
      <alignment wrapText="1"/>
    </xf>
    <xf numFmtId="0" fontId="19" fillId="7" borderId="1" xfId="0" applyFont="1" applyFill="1" applyBorder="1"/>
    <xf numFmtId="0" fontId="20" fillId="7" borderId="1" xfId="0" applyFont="1" applyFill="1" applyBorder="1" applyAlignment="1">
      <alignment wrapText="1"/>
    </xf>
    <xf numFmtId="0" fontId="11" fillId="3" borderId="1" xfId="2" applyFont="1" applyFill="1" applyBorder="1" applyAlignment="1">
      <alignment horizontal="center" vertical="center" wrapText="1"/>
    </xf>
    <xf numFmtId="0" fontId="12" fillId="3" borderId="1" xfId="2" applyFont="1" applyFill="1" applyBorder="1" applyAlignment="1">
      <alignment horizontal="center" vertical="center" wrapText="1"/>
    </xf>
    <xf numFmtId="9" fontId="11" fillId="3" borderId="1" xfId="2"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4" fontId="11" fillId="3" borderId="1" xfId="2" applyNumberFormat="1" applyFont="1" applyFill="1" applyBorder="1" applyAlignment="1">
      <alignment horizontal="center" vertical="center" wrapText="1"/>
    </xf>
    <xf numFmtId="9" fontId="11" fillId="3" borderId="1" xfId="1" applyFont="1" applyFill="1" applyBorder="1" applyAlignment="1">
      <alignment horizontal="center" vertical="center" wrapText="1"/>
    </xf>
    <xf numFmtId="0" fontId="9" fillId="3" borderId="1" xfId="4" applyFont="1" applyFill="1" applyBorder="1" applyAlignment="1" applyProtection="1">
      <alignment horizontal="center" vertical="center" wrapText="1"/>
      <protection hidden="1"/>
    </xf>
    <xf numFmtId="0" fontId="11" fillId="3" borderId="1" xfId="2" applyFont="1" applyFill="1" applyBorder="1" applyAlignment="1">
      <alignment horizontal="left" vertical="center" wrapText="1"/>
    </xf>
    <xf numFmtId="0" fontId="8" fillId="3" borderId="1" xfId="2" applyFont="1" applyFill="1" applyBorder="1" applyAlignment="1">
      <alignment horizontal="center" vertical="center" wrapText="1"/>
    </xf>
    <xf numFmtId="0" fontId="11" fillId="3" borderId="1" xfId="2" applyFont="1" applyFill="1" applyBorder="1" applyAlignment="1">
      <alignment vertical="center" wrapText="1"/>
    </xf>
    <xf numFmtId="0" fontId="13" fillId="3" borderId="1" xfId="0" applyFont="1" applyFill="1" applyBorder="1" applyAlignment="1">
      <alignment horizontal="center" vertical="center" wrapText="1"/>
    </xf>
    <xf numFmtId="0" fontId="9" fillId="3" borderId="1"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13" fillId="3" borderId="1" xfId="2" applyFont="1" applyFill="1" applyBorder="1" applyAlignment="1">
      <alignment horizontal="center" vertical="center" wrapText="1"/>
    </xf>
    <xf numFmtId="9" fontId="9" fillId="3" borderId="1" xfId="2" applyNumberFormat="1"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9" fontId="9" fillId="3" borderId="1" xfId="1" applyFont="1" applyFill="1" applyBorder="1" applyAlignment="1">
      <alignment horizontal="center" vertical="center" wrapText="1"/>
    </xf>
    <xf numFmtId="0" fontId="9" fillId="3" borderId="1" xfId="2" applyFont="1" applyFill="1" applyBorder="1" applyAlignment="1" applyProtection="1">
      <alignment horizontal="center" vertical="center" wrapText="1"/>
      <protection hidden="1"/>
    </xf>
    <xf numFmtId="9" fontId="9" fillId="3" borderId="1" xfId="0" applyNumberFormat="1" applyFont="1" applyFill="1" applyBorder="1" applyAlignment="1">
      <alignment horizontal="justify" vertical="top"/>
    </xf>
    <xf numFmtId="0" fontId="9" fillId="3" borderId="1" xfId="1" applyNumberFormat="1"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13" fillId="3" borderId="1" xfId="3" applyNumberFormat="1" applyFont="1" applyFill="1" applyBorder="1" applyAlignment="1">
      <alignment horizontal="center" vertical="center" wrapText="1"/>
    </xf>
    <xf numFmtId="0" fontId="11" fillId="3" borderId="1"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9" fillId="3" borderId="1" xfId="4" applyFont="1" applyFill="1" applyBorder="1" applyAlignment="1">
      <alignment horizontal="center" vertical="center" wrapText="1"/>
    </xf>
    <xf numFmtId="0" fontId="9" fillId="3" borderId="1" xfId="2" applyFont="1" applyFill="1" applyBorder="1" applyAlignment="1">
      <alignment vertical="center" wrapText="1"/>
    </xf>
    <xf numFmtId="0" fontId="13" fillId="3" borderId="1" xfId="4" applyFont="1" applyFill="1" applyBorder="1" applyAlignment="1" applyProtection="1">
      <alignment horizontal="center" vertical="center" wrapText="1"/>
      <protection hidden="1"/>
    </xf>
    <xf numFmtId="0" fontId="9" fillId="11" borderId="1" xfId="0" applyFont="1" applyFill="1" applyBorder="1" applyAlignment="1">
      <alignment horizontal="center" vertical="center" wrapText="1"/>
    </xf>
    <xf numFmtId="9" fontId="9" fillId="3" borderId="1" xfId="2" applyNumberFormat="1" applyFont="1" applyFill="1" applyBorder="1" applyAlignment="1">
      <alignment vertical="center" wrapText="1"/>
    </xf>
    <xf numFmtId="0" fontId="8" fillId="3" borderId="1" xfId="2" applyFont="1" applyFill="1" applyBorder="1" applyAlignment="1">
      <alignment vertical="center" wrapText="1"/>
    </xf>
    <xf numFmtId="9" fontId="9"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6" fillId="3" borderId="12" xfId="0" applyFont="1" applyFill="1" applyBorder="1"/>
    <xf numFmtId="0" fontId="6" fillId="3" borderId="1" xfId="0" applyFont="1" applyFill="1" applyBorder="1"/>
    <xf numFmtId="0" fontId="2" fillId="3" borderId="0" xfId="2" applyFont="1" applyFill="1" applyAlignment="1">
      <alignment wrapText="1"/>
    </xf>
    <xf numFmtId="0" fontId="21" fillId="3" borderId="10" xfId="0" applyFont="1" applyFill="1" applyBorder="1"/>
    <xf numFmtId="0" fontId="21" fillId="3" borderId="0" xfId="2" applyFont="1" applyFill="1"/>
    <xf numFmtId="0" fontId="22" fillId="3" borderId="0" xfId="2" applyFont="1" applyFill="1"/>
    <xf numFmtId="4" fontId="3" fillId="3" borderId="0" xfId="2" applyNumberFormat="1" applyFont="1" applyFill="1" applyAlignment="1">
      <alignment horizontal="center" vertical="center" wrapText="1"/>
    </xf>
    <xf numFmtId="4" fontId="2" fillId="0" borderId="1" xfId="2" applyNumberFormat="1" applyFont="1" applyBorder="1" applyAlignment="1"/>
    <xf numFmtId="0" fontId="11" fillId="3" borderId="1" xfId="2" applyNumberFormat="1" applyFont="1" applyFill="1" applyBorder="1" applyAlignment="1">
      <alignment horizontal="center" vertical="center" wrapText="1"/>
    </xf>
    <xf numFmtId="1" fontId="11" fillId="3" borderId="1" xfId="2" applyNumberFormat="1" applyFont="1" applyFill="1" applyBorder="1" applyAlignment="1">
      <alignment horizontal="center" vertical="center" wrapText="1"/>
    </xf>
    <xf numFmtId="9" fontId="11" fillId="3" borderId="1" xfId="2" applyNumberFormat="1" applyFont="1" applyFill="1" applyBorder="1" applyAlignment="1">
      <alignment horizontal="left" vertical="center" wrapText="1"/>
    </xf>
    <xf numFmtId="0" fontId="9" fillId="3" borderId="1" xfId="0" applyFont="1" applyFill="1" applyBorder="1" applyAlignment="1">
      <alignment horizontal="left" vertical="center" wrapText="1"/>
    </xf>
    <xf numFmtId="9" fontId="9" fillId="3" borderId="1" xfId="0" applyNumberFormat="1" applyFont="1" applyFill="1" applyBorder="1" applyAlignment="1">
      <alignment horizontal="justify" vertical="center"/>
    </xf>
    <xf numFmtId="0" fontId="9" fillId="3" borderId="1" xfId="0" applyNumberFormat="1" applyFont="1" applyFill="1" applyBorder="1" applyAlignment="1">
      <alignment horizontal="left" vertical="center" wrapText="1"/>
    </xf>
    <xf numFmtId="0" fontId="11" fillId="3" borderId="1" xfId="2" applyFont="1" applyFill="1" applyBorder="1" applyAlignment="1">
      <alignment horizontal="left" vertical="top" wrapText="1"/>
    </xf>
    <xf numFmtId="0" fontId="9" fillId="3" borderId="1" xfId="0" applyNumberFormat="1" applyFont="1" applyFill="1" applyBorder="1" applyAlignment="1">
      <alignment vertical="top" wrapText="1"/>
    </xf>
    <xf numFmtId="9" fontId="9" fillId="3" borderId="1" xfId="0" applyNumberFormat="1" applyFont="1" applyFill="1" applyBorder="1" applyAlignment="1">
      <alignment horizontal="left" vertical="center"/>
    </xf>
    <xf numFmtId="0" fontId="9" fillId="0" borderId="11" xfId="4" applyFont="1" applyFill="1" applyBorder="1" applyAlignment="1" applyProtection="1">
      <alignment horizontal="left" vertical="center" wrapText="1"/>
      <protection hidden="1"/>
    </xf>
    <xf numFmtId="0" fontId="9" fillId="0" borderId="1" xfId="4" applyFont="1" applyFill="1" applyBorder="1" applyAlignment="1" applyProtection="1">
      <alignment horizontal="left" vertical="center" wrapText="1"/>
      <protection hidden="1"/>
    </xf>
    <xf numFmtId="0" fontId="9" fillId="3" borderId="1" xfId="0" applyFont="1" applyFill="1" applyBorder="1" applyAlignment="1">
      <alignment horizontal="left" vertical="center"/>
    </xf>
    <xf numFmtId="9" fontId="2" fillId="3" borderId="1" xfId="1" applyFont="1" applyFill="1" applyBorder="1" applyAlignment="1">
      <alignment horizontal="center" vertical="center" wrapText="1"/>
    </xf>
    <xf numFmtId="0" fontId="2" fillId="3" borderId="0" xfId="2" applyFont="1" applyFill="1"/>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4" borderId="1" xfId="2" applyFont="1" applyFill="1" applyBorder="1" applyAlignment="1">
      <alignment horizontal="center" vertical="center" wrapText="1"/>
    </xf>
    <xf numFmtId="9" fontId="9" fillId="3" borderId="1" xfId="1" applyNumberFormat="1" applyFont="1" applyFill="1" applyBorder="1" applyAlignment="1">
      <alignment horizontal="center" vertical="center" wrapText="1"/>
    </xf>
    <xf numFmtId="9" fontId="9" fillId="3" borderId="1" xfId="0" applyNumberFormat="1" applyFont="1" applyFill="1" applyBorder="1" applyAlignment="1">
      <alignment horizontal="left" vertical="center" wrapText="1"/>
    </xf>
    <xf numFmtId="0" fontId="2" fillId="3" borderId="1" xfId="2" applyFont="1" applyFill="1" applyBorder="1" applyAlignment="1">
      <alignment wrapText="1"/>
    </xf>
    <xf numFmtId="0" fontId="2" fillId="3" borderId="1" xfId="2" applyFont="1" applyFill="1" applyBorder="1"/>
    <xf numFmtId="0" fontId="2" fillId="8" borderId="1" xfId="2" applyFont="1" applyFill="1" applyBorder="1"/>
    <xf numFmtId="0" fontId="9" fillId="0" borderId="13" xfId="4" applyFont="1" applyFill="1" applyBorder="1" applyAlignment="1" applyProtection="1">
      <alignment horizontal="left" vertical="center" wrapText="1"/>
      <protection hidden="1"/>
    </xf>
    <xf numFmtId="0" fontId="2" fillId="0" borderId="1" xfId="2" applyFont="1" applyBorder="1"/>
    <xf numFmtId="0" fontId="4" fillId="0" borderId="1" xfId="2" applyFont="1" applyBorder="1"/>
    <xf numFmtId="0" fontId="8" fillId="7" borderId="1" xfId="2" applyFont="1" applyFill="1" applyBorder="1" applyAlignment="1">
      <alignment horizontal="center" vertical="center" textRotation="90" wrapText="1"/>
    </xf>
    <xf numFmtId="0" fontId="4" fillId="0" borderId="1" xfId="2" applyFont="1" applyBorder="1" applyAlignment="1">
      <alignment horizontal="center" vertical="center"/>
    </xf>
    <xf numFmtId="9" fontId="11" fillId="3" borderId="1" xfId="2" applyNumberFormat="1" applyFont="1" applyFill="1" applyBorder="1" applyAlignment="1">
      <alignment vertical="center" wrapText="1"/>
    </xf>
    <xf numFmtId="10" fontId="11" fillId="3"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2" fillId="9" borderId="1" xfId="2" applyFont="1" applyFill="1" applyBorder="1"/>
    <xf numFmtId="9" fontId="9" fillId="3" borderId="1" xfId="2" applyNumberFormat="1" applyFont="1" applyFill="1" applyBorder="1" applyAlignment="1">
      <alignment horizontal="left" vertical="center" wrapText="1"/>
    </xf>
    <xf numFmtId="1" fontId="11" fillId="3" borderId="1" xfId="1" applyNumberFormat="1" applyFont="1" applyFill="1" applyBorder="1" applyAlignment="1">
      <alignment horizontal="center" vertical="center" wrapText="1"/>
    </xf>
    <xf numFmtId="9" fontId="11" fillId="3" borderId="1" xfId="2" applyNumberFormat="1" applyFont="1" applyFill="1" applyBorder="1" applyAlignment="1">
      <alignment horizontal="right" vertical="center" wrapText="1"/>
    </xf>
    <xf numFmtId="0" fontId="11" fillId="3" borderId="1" xfId="2" applyFont="1" applyFill="1" applyBorder="1" applyAlignment="1">
      <alignment horizontal="justify" vertical="center" wrapText="1"/>
    </xf>
    <xf numFmtId="0" fontId="9" fillId="3" borderId="1" xfId="2" applyFont="1" applyFill="1" applyBorder="1" applyAlignment="1">
      <alignment horizontal="justify" vertical="center" wrapText="1"/>
    </xf>
    <xf numFmtId="0" fontId="9" fillId="3" borderId="1" xfId="0" applyFont="1" applyFill="1" applyBorder="1" applyAlignment="1">
      <alignment horizontal="justify" vertical="center" wrapText="1"/>
    </xf>
    <xf numFmtId="9" fontId="11" fillId="3" borderId="1" xfId="2"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1" xfId="4" applyFont="1" applyFill="1" applyBorder="1" applyAlignment="1" applyProtection="1">
      <alignment horizontal="center" vertical="center" wrapText="1"/>
      <protection hidden="1"/>
    </xf>
    <xf numFmtId="0" fontId="17" fillId="10" borderId="1" xfId="0" applyFont="1" applyFill="1" applyBorder="1" applyAlignment="1">
      <alignment horizontal="left"/>
    </xf>
    <xf numFmtId="0" fontId="17" fillId="3" borderId="1" xfId="0" applyFont="1" applyFill="1" applyBorder="1" applyAlignment="1">
      <alignment horizontal="left"/>
    </xf>
    <xf numFmtId="9" fontId="11" fillId="3" borderId="1" xfId="2" applyNumberFormat="1" applyFont="1" applyFill="1" applyBorder="1" applyAlignment="1">
      <alignment horizontal="center" vertical="center" wrapText="1"/>
    </xf>
    <xf numFmtId="0" fontId="8" fillId="4" borderId="1" xfId="2"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0" borderId="1" xfId="0" applyFont="1" applyBorder="1" applyAlignment="1">
      <alignment horizontal="left"/>
    </xf>
    <xf numFmtId="0" fontId="6" fillId="0" borderId="10" xfId="0" applyFont="1" applyBorder="1" applyAlignment="1">
      <alignment horizontal="left"/>
    </xf>
    <xf numFmtId="0" fontId="9" fillId="3" borderId="1" xfId="2" applyFont="1" applyFill="1" applyBorder="1" applyAlignment="1">
      <alignment horizontal="center" vertical="center" wrapText="1"/>
    </xf>
    <xf numFmtId="0" fontId="0" fillId="3" borderId="1" xfId="0" applyFill="1" applyBorder="1" applyAlignment="1">
      <alignment vertical="center" wrapText="1"/>
    </xf>
    <xf numFmtId="0" fontId="9" fillId="4" borderId="1" xfId="0"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2" fillId="8" borderId="1" xfId="2" applyFont="1" applyFill="1" applyBorder="1" applyAlignment="1">
      <alignment horizontal="center" wrapText="1"/>
    </xf>
    <xf numFmtId="0" fontId="5" fillId="3" borderId="0" xfId="2" applyFont="1" applyFill="1" applyAlignment="1">
      <alignment vertical="center" wrapText="1"/>
    </xf>
    <xf numFmtId="0" fontId="0" fillId="0" borderId="0" xfId="0" applyAlignment="1">
      <alignment vertical="center" wrapText="1"/>
    </xf>
    <xf numFmtId="0" fontId="5" fillId="3" borderId="0" xfId="2" applyFont="1" applyFill="1" applyAlignment="1">
      <alignment horizontal="left" vertical="center" wrapText="1"/>
    </xf>
    <xf numFmtId="0" fontId="0" fillId="0" borderId="0" xfId="0" applyAlignment="1">
      <alignment horizontal="left" vertical="center" wrapText="1"/>
    </xf>
    <xf numFmtId="4" fontId="3" fillId="0" borderId="2" xfId="2" applyNumberFormat="1" applyFont="1" applyBorder="1" applyAlignment="1">
      <alignment vertical="center" wrapText="1"/>
    </xf>
    <xf numFmtId="4" fontId="3" fillId="0" borderId="3" xfId="2" applyNumberFormat="1"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4" fontId="3" fillId="0" borderId="5" xfId="2" applyNumberFormat="1" applyFont="1" applyBorder="1" applyAlignment="1">
      <alignment vertical="center" wrapText="1"/>
    </xf>
    <xf numFmtId="4" fontId="3" fillId="0" borderId="0" xfId="2" applyNumberFormat="1" applyFont="1" applyAlignment="1">
      <alignment vertical="center" wrapText="1"/>
    </xf>
    <xf numFmtId="0" fontId="0" fillId="0" borderId="6" xfId="0" applyBorder="1" applyAlignment="1">
      <alignment vertical="center" wrapText="1"/>
    </xf>
    <xf numFmtId="4" fontId="3" fillId="0" borderId="7" xfId="2" applyNumberFormat="1" applyFont="1" applyBorder="1" applyAlignment="1">
      <alignment vertical="center" wrapText="1"/>
    </xf>
    <xf numFmtId="4" fontId="3" fillId="0" borderId="8" xfId="2" applyNumberFormat="1"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4" fontId="4" fillId="0" borderId="1" xfId="2" applyNumberFormat="1" applyFont="1" applyBorder="1" applyAlignment="1">
      <alignment horizontal="left" vertical="center" wrapText="1"/>
    </xf>
    <xf numFmtId="0" fontId="0" fillId="0" borderId="1" xfId="0" applyBorder="1" applyAlignment="1">
      <alignment horizontal="left" vertical="center" wrapText="1"/>
    </xf>
    <xf numFmtId="0" fontId="19" fillId="7" borderId="1" xfId="0" applyFont="1" applyFill="1" applyBorder="1" applyAlignment="1">
      <alignment horizontal="center" wrapText="1"/>
    </xf>
  </cellXfs>
  <cellStyles count="6">
    <cellStyle name="Millares 2 2" xfId="3"/>
    <cellStyle name="Normal" xfId="0" builtinId="0"/>
    <cellStyle name="Normal 2 2" xfId="2"/>
    <cellStyle name="Normal 2 2 2" xfId="4"/>
    <cellStyle name="Normal 2 3" xfId="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85"/>
  <sheetViews>
    <sheetView tabSelected="1" topLeftCell="A6" zoomScaleNormal="100" workbookViewId="0">
      <selection activeCell="AD41" sqref="AD41"/>
    </sheetView>
  </sheetViews>
  <sheetFormatPr baseColWidth="10" defaultColWidth="11.42578125" defaultRowHeight="48.75" customHeight="1" x14ac:dyDescent="0.2"/>
  <cols>
    <col min="1" max="1" width="4" style="18" customWidth="1"/>
    <col min="2" max="2" width="28.42578125" style="18" bestFit="1" customWidth="1"/>
    <col min="3" max="3" width="43.7109375" style="18" customWidth="1"/>
    <col min="4" max="4" width="28" style="18" bestFit="1" customWidth="1"/>
    <col min="5" max="5" width="28.7109375" style="18" bestFit="1" customWidth="1"/>
    <col min="6" max="6" width="27.5703125" style="18" bestFit="1" customWidth="1"/>
    <col min="7" max="7" width="28" style="18" bestFit="1" customWidth="1"/>
    <col min="8" max="8" width="28.7109375" style="18" bestFit="1" customWidth="1"/>
    <col min="9" max="9" width="29.28515625" style="18" bestFit="1" customWidth="1"/>
    <col min="10" max="10" width="26.85546875" style="18" bestFit="1" customWidth="1"/>
    <col min="11" max="11" width="28.42578125" style="18" bestFit="1" customWidth="1"/>
    <col min="12" max="12" width="31.5703125" style="29" bestFit="1" customWidth="1"/>
    <col min="13" max="13" width="10.140625" style="29" bestFit="1" customWidth="1"/>
    <col min="14" max="14" width="10" style="29" bestFit="1" customWidth="1"/>
    <col min="15" max="15" width="14.28515625" style="29" bestFit="1" customWidth="1"/>
    <col min="16" max="16" width="19.7109375" style="29" bestFit="1" customWidth="1"/>
    <col min="17" max="17" width="16.42578125" style="29" bestFit="1" customWidth="1"/>
    <col min="18" max="18" width="13" style="29" bestFit="1" customWidth="1"/>
    <col min="19" max="19" width="11.5703125" style="29" bestFit="1" customWidth="1"/>
    <col min="20" max="20" width="11.7109375" style="29" bestFit="1" customWidth="1"/>
    <col min="21" max="21" width="8.7109375" style="29" bestFit="1" customWidth="1"/>
    <col min="22" max="22" width="11.85546875" style="29" customWidth="1"/>
    <col min="23" max="23" width="6" style="30" bestFit="1" customWidth="1"/>
    <col min="24" max="25" width="10.28515625" style="29" customWidth="1"/>
    <col min="26" max="26" width="6.42578125" style="29" customWidth="1"/>
    <col min="27" max="27" width="6.28515625" style="30" customWidth="1"/>
    <col min="28" max="28" width="6.28515625" style="29" customWidth="1"/>
    <col min="29" max="29" width="5.140625" style="29" customWidth="1"/>
    <col min="30" max="30" width="24.28515625" style="29" bestFit="1" customWidth="1"/>
    <col min="31" max="31" width="14.42578125" style="29" customWidth="1"/>
    <col min="32" max="43" width="12.7109375" style="29" customWidth="1"/>
    <col min="44" max="44" width="18.5703125" style="29" bestFit="1" customWidth="1"/>
    <col min="45" max="45" width="34.140625" style="18" bestFit="1" customWidth="1"/>
    <col min="46" max="46" width="35.28515625" style="18" customWidth="1"/>
    <col min="47" max="49" width="11.42578125" style="18" hidden="1" customWidth="1"/>
    <col min="50" max="50" width="0.140625" style="18" customWidth="1"/>
    <col min="51" max="51" width="30.5703125" style="18" customWidth="1"/>
    <col min="52" max="52" width="22.140625" style="18" customWidth="1"/>
    <col min="53" max="60" width="11.42578125" style="18"/>
    <col min="61" max="61" width="9.7109375" style="18" bestFit="1" customWidth="1"/>
    <col min="62" max="16384" width="11.42578125" style="18"/>
  </cols>
  <sheetData>
    <row r="1" spans="2:61" s="1" customFormat="1" ht="48.75" hidden="1" customHeight="1" x14ac:dyDescent="0.2">
      <c r="B1" s="73"/>
      <c r="C1" s="73"/>
      <c r="D1" s="73"/>
      <c r="E1" s="73"/>
      <c r="F1" s="73"/>
      <c r="G1" s="73"/>
      <c r="H1" s="73"/>
      <c r="I1" s="73"/>
      <c r="J1" s="73"/>
      <c r="K1" s="73"/>
      <c r="L1" s="131" t="s">
        <v>0</v>
      </c>
      <c r="M1" s="132"/>
      <c r="N1" s="132"/>
      <c r="O1" s="132"/>
      <c r="P1" s="132"/>
      <c r="Q1" s="132"/>
      <c r="R1" s="132"/>
      <c r="S1" s="132"/>
      <c r="T1" s="132"/>
      <c r="U1" s="132"/>
      <c r="V1" s="132"/>
      <c r="W1" s="132"/>
      <c r="X1" s="132"/>
      <c r="Y1" s="132"/>
      <c r="Z1" s="132"/>
      <c r="AA1" s="132"/>
      <c r="AB1" s="132"/>
      <c r="AC1" s="132"/>
      <c r="AD1" s="132"/>
      <c r="AE1" s="132"/>
      <c r="AF1" s="133"/>
      <c r="AG1" s="133"/>
      <c r="AH1" s="133"/>
      <c r="AI1" s="133"/>
      <c r="AJ1" s="133"/>
      <c r="AK1" s="133"/>
      <c r="AL1" s="133"/>
      <c r="AM1" s="133"/>
      <c r="AN1" s="134"/>
      <c r="AO1" s="142" t="s">
        <v>1</v>
      </c>
      <c r="AP1" s="143"/>
      <c r="AQ1" s="143"/>
      <c r="AR1" s="143"/>
    </row>
    <row r="2" spans="2:61" s="1" customFormat="1" ht="48.75" hidden="1" customHeight="1" x14ac:dyDescent="0.2">
      <c r="B2" s="73"/>
      <c r="C2" s="73"/>
      <c r="D2" s="73"/>
      <c r="E2" s="73"/>
      <c r="F2" s="73"/>
      <c r="G2" s="73"/>
      <c r="H2" s="73"/>
      <c r="I2" s="73"/>
      <c r="J2" s="73"/>
      <c r="K2" s="73"/>
      <c r="L2" s="135"/>
      <c r="M2" s="136"/>
      <c r="N2" s="136"/>
      <c r="O2" s="136"/>
      <c r="P2" s="136"/>
      <c r="Q2" s="136"/>
      <c r="R2" s="136"/>
      <c r="S2" s="136"/>
      <c r="T2" s="136"/>
      <c r="U2" s="136"/>
      <c r="V2" s="136"/>
      <c r="W2" s="136"/>
      <c r="X2" s="136"/>
      <c r="Y2" s="136"/>
      <c r="Z2" s="136"/>
      <c r="AA2" s="136"/>
      <c r="AB2" s="136"/>
      <c r="AC2" s="136"/>
      <c r="AD2" s="136"/>
      <c r="AE2" s="136"/>
      <c r="AF2" s="128"/>
      <c r="AG2" s="128"/>
      <c r="AH2" s="128"/>
      <c r="AI2" s="128"/>
      <c r="AJ2" s="128"/>
      <c r="AK2" s="128"/>
      <c r="AL2" s="128"/>
      <c r="AM2" s="128"/>
      <c r="AN2" s="137"/>
      <c r="AO2" s="142" t="s">
        <v>2</v>
      </c>
      <c r="AP2" s="143"/>
      <c r="AQ2" s="143"/>
      <c r="AR2" s="143"/>
    </row>
    <row r="3" spans="2:61" s="1" customFormat="1" ht="48.75" hidden="1" customHeight="1" x14ac:dyDescent="0.2">
      <c r="B3" s="73"/>
      <c r="C3" s="73"/>
      <c r="D3" s="73"/>
      <c r="E3" s="73"/>
      <c r="F3" s="73"/>
      <c r="G3" s="73"/>
      <c r="H3" s="73"/>
      <c r="I3" s="73"/>
      <c r="J3" s="73"/>
      <c r="K3" s="73"/>
      <c r="L3" s="138"/>
      <c r="M3" s="139"/>
      <c r="N3" s="139"/>
      <c r="O3" s="139"/>
      <c r="P3" s="139"/>
      <c r="Q3" s="139"/>
      <c r="R3" s="139"/>
      <c r="S3" s="139"/>
      <c r="T3" s="139"/>
      <c r="U3" s="139"/>
      <c r="V3" s="139"/>
      <c r="W3" s="139"/>
      <c r="X3" s="139"/>
      <c r="Y3" s="139"/>
      <c r="Z3" s="139"/>
      <c r="AA3" s="139"/>
      <c r="AB3" s="139"/>
      <c r="AC3" s="139"/>
      <c r="AD3" s="139"/>
      <c r="AE3" s="139"/>
      <c r="AF3" s="140"/>
      <c r="AG3" s="140"/>
      <c r="AH3" s="140"/>
      <c r="AI3" s="140"/>
      <c r="AJ3" s="140"/>
      <c r="AK3" s="140"/>
      <c r="AL3" s="140"/>
      <c r="AM3" s="140"/>
      <c r="AN3" s="141"/>
      <c r="AO3" s="142" t="s">
        <v>3</v>
      </c>
      <c r="AP3" s="143"/>
      <c r="AQ3" s="143"/>
      <c r="AR3" s="143"/>
    </row>
    <row r="4" spans="2:61" s="1" customFormat="1" ht="48.75" hidden="1" customHeight="1" x14ac:dyDescent="0.2">
      <c r="B4" s="2"/>
      <c r="C4" s="3"/>
      <c r="D4" s="2"/>
      <c r="E4" s="2"/>
      <c r="F4" s="2"/>
      <c r="G4" s="2"/>
      <c r="H4" s="2"/>
      <c r="I4" s="2"/>
      <c r="J4" s="2"/>
      <c r="K4" s="2"/>
      <c r="L4" s="4"/>
      <c r="M4" s="4"/>
      <c r="N4" s="4"/>
      <c r="O4" s="4"/>
      <c r="P4" s="4"/>
      <c r="Q4" s="4"/>
      <c r="R4" s="4"/>
      <c r="S4" s="4"/>
      <c r="T4" s="4"/>
      <c r="U4" s="4"/>
      <c r="V4" s="4"/>
      <c r="W4" s="72"/>
      <c r="X4" s="72"/>
      <c r="Y4" s="72"/>
      <c r="Z4" s="72"/>
      <c r="AA4" s="72"/>
      <c r="AB4" s="4"/>
      <c r="AC4" s="4"/>
      <c r="AD4" s="4"/>
      <c r="AE4" s="4"/>
      <c r="AF4" s="5"/>
      <c r="AG4" s="5"/>
      <c r="AH4" s="5"/>
      <c r="AI4" s="5"/>
      <c r="AJ4" s="5"/>
      <c r="AK4" s="5"/>
      <c r="AL4" s="5"/>
      <c r="AM4" s="5"/>
      <c r="AN4" s="5"/>
      <c r="AO4" s="5"/>
      <c r="AP4" s="5"/>
      <c r="AQ4" s="5"/>
      <c r="AR4" s="5"/>
    </row>
    <row r="5" spans="2:61" s="8" customFormat="1" ht="48.75" customHeight="1" x14ac:dyDescent="0.25">
      <c r="B5" s="127" t="s">
        <v>330</v>
      </c>
      <c r="C5" s="128"/>
      <c r="D5" s="129"/>
      <c r="E5" s="130"/>
      <c r="F5" s="6"/>
      <c r="G5" s="6"/>
      <c r="H5" s="6"/>
      <c r="I5" s="6"/>
      <c r="J5" s="6"/>
      <c r="K5" s="7"/>
      <c r="L5" s="7"/>
      <c r="M5" s="7"/>
      <c r="N5" s="7"/>
      <c r="O5" s="7"/>
      <c r="P5" s="7"/>
      <c r="Q5" s="7"/>
      <c r="R5" s="7"/>
    </row>
    <row r="6" spans="2:61" s="8" customFormat="1" ht="48.75" customHeight="1" x14ac:dyDescent="0.25">
      <c r="B6" s="6" t="s">
        <v>4</v>
      </c>
      <c r="C6" s="129">
        <v>2020</v>
      </c>
      <c r="D6" s="130"/>
      <c r="E6" s="9"/>
      <c r="F6" s="6"/>
      <c r="G6" s="6"/>
      <c r="H6" s="6"/>
      <c r="I6" s="6"/>
      <c r="J6" s="6"/>
      <c r="K6" s="7"/>
      <c r="L6" s="7"/>
      <c r="M6" s="7"/>
      <c r="N6" s="7"/>
      <c r="O6" s="7"/>
      <c r="P6" s="7"/>
      <c r="Q6" s="7"/>
      <c r="R6" s="7"/>
    </row>
    <row r="7" spans="2:61" s="11" customFormat="1" ht="48.75" hidden="1" customHeight="1" x14ac:dyDescent="0.2">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BI7" s="12"/>
    </row>
    <row r="8" spans="2:61" s="11" customFormat="1" ht="48.75" hidden="1" customHeight="1" x14ac:dyDescent="0.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BI8" s="12"/>
    </row>
    <row r="9" spans="2:61" s="13" customFormat="1" ht="50.25" customHeight="1" x14ac:dyDescent="0.2">
      <c r="B9" s="117" t="s">
        <v>5</v>
      </c>
      <c r="C9" s="117" t="s">
        <v>6</v>
      </c>
      <c r="D9" s="117" t="s">
        <v>7</v>
      </c>
      <c r="E9" s="117" t="s">
        <v>8</v>
      </c>
      <c r="F9" s="117" t="s">
        <v>9</v>
      </c>
      <c r="G9" s="117" t="s">
        <v>10</v>
      </c>
      <c r="H9" s="117" t="s">
        <v>11</v>
      </c>
      <c r="I9" s="117" t="s">
        <v>12</v>
      </c>
      <c r="J9" s="117" t="s">
        <v>13</v>
      </c>
      <c r="K9" s="123"/>
      <c r="L9" s="123"/>
      <c r="M9" s="123"/>
      <c r="N9" s="123"/>
      <c r="O9" s="123"/>
      <c r="P9" s="123"/>
      <c r="Q9" s="117" t="s">
        <v>324</v>
      </c>
      <c r="R9" s="117" t="s">
        <v>14</v>
      </c>
      <c r="S9" s="117" t="s">
        <v>15</v>
      </c>
      <c r="T9" s="117"/>
      <c r="U9" s="117"/>
      <c r="V9" s="124" t="s">
        <v>16</v>
      </c>
      <c r="W9" s="124"/>
      <c r="X9" s="124"/>
      <c r="Y9" s="124"/>
      <c r="Z9" s="125" t="s">
        <v>400</v>
      </c>
      <c r="AA9" s="125"/>
      <c r="AB9" s="125"/>
      <c r="AC9" s="125"/>
      <c r="AD9" s="117" t="s">
        <v>17</v>
      </c>
      <c r="AE9" s="117" t="s">
        <v>18</v>
      </c>
      <c r="AF9" s="118" t="s">
        <v>19</v>
      </c>
      <c r="AG9" s="118"/>
      <c r="AH9" s="118"/>
      <c r="AI9" s="118"/>
      <c r="AJ9" s="118"/>
      <c r="AK9" s="118"/>
      <c r="AL9" s="118"/>
      <c r="AM9" s="118"/>
      <c r="AN9" s="118"/>
      <c r="AO9" s="118"/>
      <c r="AP9" s="118"/>
      <c r="AQ9" s="118"/>
      <c r="AR9" s="118" t="s">
        <v>20</v>
      </c>
      <c r="AS9" s="112" t="s">
        <v>331</v>
      </c>
      <c r="AT9" s="112" t="s">
        <v>340</v>
      </c>
      <c r="AU9" s="98"/>
      <c r="AV9" s="98"/>
      <c r="AW9" s="98"/>
      <c r="AX9" s="98"/>
      <c r="AY9" s="112" t="s">
        <v>401</v>
      </c>
      <c r="AZ9" s="112" t="s">
        <v>340</v>
      </c>
    </row>
    <row r="10" spans="2:61" s="14" customFormat="1" ht="127.5" x14ac:dyDescent="0.25">
      <c r="B10" s="117"/>
      <c r="C10" s="117"/>
      <c r="D10" s="117"/>
      <c r="E10" s="117"/>
      <c r="F10" s="117"/>
      <c r="G10" s="117"/>
      <c r="H10" s="117"/>
      <c r="I10" s="117"/>
      <c r="J10" s="90" t="s">
        <v>21</v>
      </c>
      <c r="K10" s="90" t="s">
        <v>22</v>
      </c>
      <c r="L10" s="90" t="s">
        <v>23</v>
      </c>
      <c r="M10" s="90" t="s">
        <v>24</v>
      </c>
      <c r="N10" s="90" t="s">
        <v>25</v>
      </c>
      <c r="O10" s="90" t="s">
        <v>332</v>
      </c>
      <c r="P10" s="90" t="s">
        <v>26</v>
      </c>
      <c r="Q10" s="117"/>
      <c r="R10" s="123"/>
      <c r="S10" s="90" t="s">
        <v>27</v>
      </c>
      <c r="T10" s="90" t="s">
        <v>28</v>
      </c>
      <c r="U10" s="90" t="s">
        <v>29</v>
      </c>
      <c r="V10" s="99" t="s">
        <v>30</v>
      </c>
      <c r="W10" s="99" t="s">
        <v>31</v>
      </c>
      <c r="X10" s="99" t="s">
        <v>32</v>
      </c>
      <c r="Y10" s="99" t="s">
        <v>33</v>
      </c>
      <c r="Z10" s="99" t="s">
        <v>30</v>
      </c>
      <c r="AA10" s="99" t="s">
        <v>31</v>
      </c>
      <c r="AB10" s="99" t="s">
        <v>32</v>
      </c>
      <c r="AC10" s="99" t="s">
        <v>34</v>
      </c>
      <c r="AD10" s="117"/>
      <c r="AE10" s="117"/>
      <c r="AF10" s="88" t="s">
        <v>35</v>
      </c>
      <c r="AG10" s="88" t="s">
        <v>36</v>
      </c>
      <c r="AH10" s="88" t="s">
        <v>37</v>
      </c>
      <c r="AI10" s="88" t="s">
        <v>38</v>
      </c>
      <c r="AJ10" s="88" t="s">
        <v>39</v>
      </c>
      <c r="AK10" s="88" t="s">
        <v>40</v>
      </c>
      <c r="AL10" s="88" t="s">
        <v>41</v>
      </c>
      <c r="AM10" s="88" t="s">
        <v>42</v>
      </c>
      <c r="AN10" s="88" t="s">
        <v>43</v>
      </c>
      <c r="AO10" s="88" t="s">
        <v>44</v>
      </c>
      <c r="AP10" s="88" t="s">
        <v>45</v>
      </c>
      <c r="AQ10" s="88" t="s">
        <v>46</v>
      </c>
      <c r="AR10" s="118"/>
      <c r="AS10" s="112"/>
      <c r="AT10" s="112"/>
      <c r="AU10" s="100"/>
      <c r="AV10" s="100"/>
      <c r="AW10" s="100"/>
      <c r="AX10" s="100"/>
      <c r="AY10" s="112"/>
      <c r="AZ10" s="112"/>
      <c r="BI10" s="14" t="s">
        <v>47</v>
      </c>
    </row>
    <row r="11" spans="2:61" s="14" customFormat="1" ht="63.75" x14ac:dyDescent="0.25">
      <c r="B11" s="40" t="s">
        <v>48</v>
      </c>
      <c r="C11" s="33" t="s">
        <v>49</v>
      </c>
      <c r="D11" s="40" t="s">
        <v>50</v>
      </c>
      <c r="E11" s="40" t="s">
        <v>51</v>
      </c>
      <c r="F11" s="41" t="s">
        <v>52</v>
      </c>
      <c r="G11" s="42" t="s">
        <v>53</v>
      </c>
      <c r="H11" s="42" t="s">
        <v>54</v>
      </c>
      <c r="I11" s="33" t="s">
        <v>55</v>
      </c>
      <c r="J11" s="33" t="s">
        <v>56</v>
      </c>
      <c r="K11" s="33" t="s">
        <v>57</v>
      </c>
      <c r="L11" s="34" t="s">
        <v>58</v>
      </c>
      <c r="M11" s="33" t="s">
        <v>59</v>
      </c>
      <c r="N11" s="33" t="s">
        <v>47</v>
      </c>
      <c r="O11" s="33"/>
      <c r="P11" s="33" t="s">
        <v>61</v>
      </c>
      <c r="Q11" s="33">
        <v>600</v>
      </c>
      <c r="R11" s="35">
        <v>0.5</v>
      </c>
      <c r="S11" s="33" t="s">
        <v>62</v>
      </c>
      <c r="T11" s="37">
        <v>43831</v>
      </c>
      <c r="U11" s="37">
        <v>44012</v>
      </c>
      <c r="V11" s="33">
        <v>183</v>
      </c>
      <c r="W11" s="75">
        <v>200</v>
      </c>
      <c r="X11" s="38">
        <f>IF(W11=0,"N/A",V11/W11)</f>
        <v>0.91500000000000004</v>
      </c>
      <c r="Y11" s="35">
        <f>IF(X11="N/A","N/A",(X11*$R11))</f>
        <v>0.45750000000000002</v>
      </c>
      <c r="Z11" s="33">
        <v>237</v>
      </c>
      <c r="AA11" s="75">
        <v>400</v>
      </c>
      <c r="AB11" s="38">
        <f>IF(AA11=0,"N/A",Z11/AA11)</f>
        <v>0.59250000000000003</v>
      </c>
      <c r="AC11" s="35">
        <f>IF(AB11="N/A","N/A",(AB11*$R11))</f>
        <v>0.29625000000000001</v>
      </c>
      <c r="AD11" s="35">
        <f>(X11+AB11)/2</f>
        <v>0.75375000000000003</v>
      </c>
      <c r="AE11" s="101"/>
      <c r="AF11" s="15" t="s">
        <v>63</v>
      </c>
      <c r="AG11" s="15"/>
      <c r="AH11" s="15"/>
      <c r="AI11" s="15"/>
      <c r="AJ11" s="15"/>
      <c r="AK11" s="15"/>
      <c r="AL11" s="15"/>
      <c r="AM11" s="15"/>
      <c r="AN11" s="15" t="s">
        <v>63</v>
      </c>
      <c r="AO11" s="15"/>
      <c r="AP11" s="15" t="s">
        <v>63</v>
      </c>
      <c r="AQ11" s="15"/>
      <c r="AR11" s="15" t="s">
        <v>64</v>
      </c>
      <c r="AS11" s="79" t="s">
        <v>357</v>
      </c>
      <c r="AT11" s="79" t="s">
        <v>358</v>
      </c>
      <c r="AU11" s="100"/>
      <c r="AV11" s="100"/>
      <c r="AW11" s="100"/>
      <c r="AX11" s="100"/>
      <c r="AY11" s="79" t="s">
        <v>432</v>
      </c>
      <c r="AZ11" s="79" t="s">
        <v>358</v>
      </c>
    </row>
    <row r="12" spans="2:61" ht="63.75" x14ac:dyDescent="0.2">
      <c r="B12" s="40" t="s">
        <v>48</v>
      </c>
      <c r="C12" s="36" t="s">
        <v>49</v>
      </c>
      <c r="D12" s="40" t="s">
        <v>50</v>
      </c>
      <c r="E12" s="40" t="s">
        <v>51</v>
      </c>
      <c r="F12" s="41" t="s">
        <v>52</v>
      </c>
      <c r="G12" s="42" t="s">
        <v>53</v>
      </c>
      <c r="H12" s="42" t="s">
        <v>54</v>
      </c>
      <c r="I12" s="33" t="s">
        <v>65</v>
      </c>
      <c r="J12" s="33" t="s">
        <v>66</v>
      </c>
      <c r="K12" s="33" t="s">
        <v>67</v>
      </c>
      <c r="L12" s="43" t="s">
        <v>68</v>
      </c>
      <c r="M12" s="33" t="s">
        <v>59</v>
      </c>
      <c r="N12" s="36" t="s">
        <v>47</v>
      </c>
      <c r="O12" s="33" t="s">
        <v>69</v>
      </c>
      <c r="P12" s="33" t="s">
        <v>69</v>
      </c>
      <c r="Q12" s="35">
        <v>1</v>
      </c>
      <c r="R12" s="35">
        <v>0.2</v>
      </c>
      <c r="S12" s="33" t="s">
        <v>62</v>
      </c>
      <c r="T12" s="37">
        <v>43831</v>
      </c>
      <c r="U12" s="37">
        <v>44012</v>
      </c>
      <c r="V12" s="38">
        <v>1</v>
      </c>
      <c r="W12" s="38">
        <v>1</v>
      </c>
      <c r="X12" s="38">
        <f>IF(W12=0,"N/A",V12/W12)</f>
        <v>1</v>
      </c>
      <c r="Y12" s="35">
        <f>IF(X12="N/A","N/A",(X12*$R12))</f>
        <v>0.2</v>
      </c>
      <c r="Z12" s="38">
        <v>1</v>
      </c>
      <c r="AA12" s="38">
        <v>1</v>
      </c>
      <c r="AB12" s="38">
        <f t="shared" ref="AB12:AB54" si="0">IF(AA12=0,"N/A",Z12/AA12)</f>
        <v>1</v>
      </c>
      <c r="AC12" s="35">
        <f t="shared" ref="AC12:AC54" si="1">IF(AB12="N/A","N/A",(AB12*$R12))</f>
        <v>0.2</v>
      </c>
      <c r="AD12" s="35">
        <f t="shared" ref="AD12:AD43" si="2">(X12+AB12)/2</f>
        <v>1</v>
      </c>
      <c r="AE12" s="101"/>
      <c r="AF12" s="15" t="s">
        <v>63</v>
      </c>
      <c r="AG12" s="16"/>
      <c r="AH12" s="16"/>
      <c r="AI12" s="16"/>
      <c r="AJ12" s="16" t="s">
        <v>63</v>
      </c>
      <c r="AK12" s="16"/>
      <c r="AL12" s="16"/>
      <c r="AM12" s="16"/>
      <c r="AN12" s="16" t="s">
        <v>63</v>
      </c>
      <c r="AO12" s="17"/>
      <c r="AP12" s="17"/>
      <c r="AQ12" s="16" t="s">
        <v>63</v>
      </c>
      <c r="AR12" s="15" t="s">
        <v>64</v>
      </c>
      <c r="AS12" s="79" t="s">
        <v>359</v>
      </c>
      <c r="AT12" s="79" t="s">
        <v>360</v>
      </c>
      <c r="AU12" s="97"/>
      <c r="AV12" s="97"/>
      <c r="AW12" s="97"/>
      <c r="AX12" s="97"/>
      <c r="AY12" s="79" t="s">
        <v>433</v>
      </c>
      <c r="AZ12" s="79"/>
      <c r="BI12" s="18" t="s">
        <v>70</v>
      </c>
    </row>
    <row r="13" spans="2:61" ht="127.5" x14ac:dyDescent="0.2">
      <c r="B13" s="40" t="s">
        <v>48</v>
      </c>
      <c r="C13" s="36" t="s">
        <v>49</v>
      </c>
      <c r="D13" s="40" t="s">
        <v>50</v>
      </c>
      <c r="E13" s="40" t="s">
        <v>51</v>
      </c>
      <c r="F13" s="41" t="s">
        <v>52</v>
      </c>
      <c r="G13" s="42" t="s">
        <v>71</v>
      </c>
      <c r="H13" s="42" t="s">
        <v>72</v>
      </c>
      <c r="I13" s="33" t="s">
        <v>73</v>
      </c>
      <c r="J13" s="33" t="s">
        <v>74</v>
      </c>
      <c r="K13" s="33" t="s">
        <v>75</v>
      </c>
      <c r="L13" s="43" t="s">
        <v>76</v>
      </c>
      <c r="M13" s="33" t="s">
        <v>59</v>
      </c>
      <c r="N13" s="33" t="s">
        <v>47</v>
      </c>
      <c r="O13" s="33" t="s">
        <v>69</v>
      </c>
      <c r="P13" s="33" t="s">
        <v>69</v>
      </c>
      <c r="Q13" s="35">
        <v>1</v>
      </c>
      <c r="R13" s="35">
        <v>0.5</v>
      </c>
      <c r="S13" s="33" t="s">
        <v>62</v>
      </c>
      <c r="T13" s="37">
        <v>43831</v>
      </c>
      <c r="U13" s="37">
        <v>44012</v>
      </c>
      <c r="V13" s="38">
        <v>0.1</v>
      </c>
      <c r="W13" s="38">
        <v>0.5</v>
      </c>
      <c r="X13" s="38">
        <f t="shared" ref="X13:X54" si="3">IF(W13=0,"N/A",V13/W13)</f>
        <v>0.2</v>
      </c>
      <c r="Y13" s="35">
        <f t="shared" ref="Y13:Y54" si="4">IF(X13="N/A","N/A",(X13*$R13))</f>
        <v>0.1</v>
      </c>
      <c r="Z13" s="38">
        <v>0.22</v>
      </c>
      <c r="AA13" s="38">
        <v>0.5</v>
      </c>
      <c r="AB13" s="38">
        <f t="shared" si="0"/>
        <v>0.44</v>
      </c>
      <c r="AC13" s="35">
        <f t="shared" si="1"/>
        <v>0.22</v>
      </c>
      <c r="AD13" s="35">
        <f>(X13+AB13)/2</f>
        <v>0.32</v>
      </c>
      <c r="AE13" s="101"/>
      <c r="AF13" s="16" t="s">
        <v>63</v>
      </c>
      <c r="AG13" s="16"/>
      <c r="AH13" s="16"/>
      <c r="AI13" s="16"/>
      <c r="AJ13" s="16" t="s">
        <v>63</v>
      </c>
      <c r="AK13" s="16"/>
      <c r="AL13" s="16"/>
      <c r="AM13" s="16"/>
      <c r="AN13" s="16" t="s">
        <v>63</v>
      </c>
      <c r="AO13" s="16"/>
      <c r="AP13" s="16"/>
      <c r="AQ13" s="16" t="s">
        <v>63</v>
      </c>
      <c r="AR13" s="15" t="s">
        <v>64</v>
      </c>
      <c r="AS13" s="79" t="s">
        <v>363</v>
      </c>
      <c r="AT13" s="79" t="s">
        <v>361</v>
      </c>
      <c r="AU13" s="79"/>
      <c r="AV13" s="97"/>
      <c r="AW13" s="97"/>
      <c r="AX13" s="97"/>
      <c r="AY13" s="79" t="s">
        <v>434</v>
      </c>
      <c r="AZ13" s="79"/>
      <c r="BI13" s="18" t="s">
        <v>77</v>
      </c>
    </row>
    <row r="14" spans="2:61" ht="63.75" x14ac:dyDescent="0.2">
      <c r="B14" s="40" t="s">
        <v>48</v>
      </c>
      <c r="C14" s="33" t="s">
        <v>49</v>
      </c>
      <c r="D14" s="40" t="s">
        <v>50</v>
      </c>
      <c r="E14" s="40" t="s">
        <v>51</v>
      </c>
      <c r="F14" s="41" t="s">
        <v>52</v>
      </c>
      <c r="G14" s="42" t="s">
        <v>53</v>
      </c>
      <c r="H14" s="42" t="s">
        <v>78</v>
      </c>
      <c r="I14" s="33" t="s">
        <v>79</v>
      </c>
      <c r="J14" s="33" t="s">
        <v>80</v>
      </c>
      <c r="K14" s="33" t="s">
        <v>81</v>
      </c>
      <c r="L14" s="34" t="s">
        <v>82</v>
      </c>
      <c r="M14" s="33" t="s">
        <v>59</v>
      </c>
      <c r="N14" s="33" t="s">
        <v>83</v>
      </c>
      <c r="O14" s="35">
        <v>0</v>
      </c>
      <c r="P14" s="33" t="s">
        <v>84</v>
      </c>
      <c r="Q14" s="35">
        <v>0.15</v>
      </c>
      <c r="R14" s="35">
        <v>0.2</v>
      </c>
      <c r="S14" s="33" t="s">
        <v>62</v>
      </c>
      <c r="T14" s="37">
        <v>43831</v>
      </c>
      <c r="U14" s="37">
        <v>44012</v>
      </c>
      <c r="V14" s="38">
        <v>0.79</v>
      </c>
      <c r="W14" s="38">
        <v>1</v>
      </c>
      <c r="X14" s="38">
        <f>IF(W14=0,"N/A",V14/W14)</f>
        <v>0.79</v>
      </c>
      <c r="Y14" s="35">
        <f t="shared" si="4"/>
        <v>0.15800000000000003</v>
      </c>
      <c r="Z14" s="35">
        <v>0</v>
      </c>
      <c r="AA14" s="35">
        <v>0.5</v>
      </c>
      <c r="AB14" s="38">
        <f t="shared" si="0"/>
        <v>0</v>
      </c>
      <c r="AC14" s="35">
        <f t="shared" si="1"/>
        <v>0</v>
      </c>
      <c r="AD14" s="35">
        <f t="shared" si="2"/>
        <v>0.39500000000000002</v>
      </c>
      <c r="AE14" s="101"/>
      <c r="AF14" s="15"/>
      <c r="AG14" s="15"/>
      <c r="AH14" s="15"/>
      <c r="AI14" s="15"/>
      <c r="AJ14" s="15"/>
      <c r="AK14" s="15"/>
      <c r="AL14" s="15"/>
      <c r="AM14" s="15"/>
      <c r="AN14" s="15" t="s">
        <v>63</v>
      </c>
      <c r="AO14" s="15"/>
      <c r="AP14" s="15" t="s">
        <v>63</v>
      </c>
      <c r="AQ14" s="15" t="s">
        <v>63</v>
      </c>
      <c r="AR14" s="36" t="s">
        <v>64</v>
      </c>
      <c r="AS14" s="79" t="s">
        <v>362</v>
      </c>
      <c r="AT14" s="79" t="s">
        <v>361</v>
      </c>
      <c r="AU14" s="79"/>
      <c r="AV14" s="97"/>
      <c r="AW14" s="97"/>
      <c r="AX14" s="97"/>
      <c r="AY14" s="79" t="s">
        <v>435</v>
      </c>
      <c r="AZ14" s="79"/>
    </row>
    <row r="15" spans="2:61" ht="57" customHeight="1" x14ac:dyDescent="0.2">
      <c r="B15" s="40" t="s">
        <v>48</v>
      </c>
      <c r="C15" s="33" t="s">
        <v>49</v>
      </c>
      <c r="D15" s="40" t="s">
        <v>50</v>
      </c>
      <c r="E15" s="40" t="s">
        <v>51</v>
      </c>
      <c r="F15" s="41" t="s">
        <v>52</v>
      </c>
      <c r="G15" s="42" t="s">
        <v>53</v>
      </c>
      <c r="H15" s="42" t="s">
        <v>78</v>
      </c>
      <c r="I15" s="36" t="s">
        <v>85</v>
      </c>
      <c r="J15" s="33" t="s">
        <v>86</v>
      </c>
      <c r="K15" s="36" t="s">
        <v>87</v>
      </c>
      <c r="L15" s="34" t="s">
        <v>88</v>
      </c>
      <c r="M15" s="33" t="s">
        <v>89</v>
      </c>
      <c r="N15" s="33" t="s">
        <v>83</v>
      </c>
      <c r="O15" s="33" t="s">
        <v>69</v>
      </c>
      <c r="P15" s="33" t="s">
        <v>69</v>
      </c>
      <c r="Q15" s="35">
        <v>0.95</v>
      </c>
      <c r="R15" s="35">
        <v>0.2</v>
      </c>
      <c r="S15" s="33" t="s">
        <v>62</v>
      </c>
      <c r="T15" s="37">
        <v>43831</v>
      </c>
      <c r="U15" s="37">
        <v>44012</v>
      </c>
      <c r="V15" s="35">
        <v>0.5</v>
      </c>
      <c r="W15" s="35">
        <v>0.5</v>
      </c>
      <c r="X15" s="38">
        <f t="shared" si="3"/>
        <v>1</v>
      </c>
      <c r="Y15" s="35">
        <f t="shared" si="4"/>
        <v>0.2</v>
      </c>
      <c r="Z15" s="102">
        <v>0</v>
      </c>
      <c r="AA15" s="35">
        <v>0.5</v>
      </c>
      <c r="AB15" s="38">
        <f t="shared" si="0"/>
        <v>0</v>
      </c>
      <c r="AC15" s="35">
        <f t="shared" si="1"/>
        <v>0</v>
      </c>
      <c r="AD15" s="35">
        <f t="shared" si="2"/>
        <v>0.5</v>
      </c>
      <c r="AE15" s="101"/>
      <c r="AF15" s="15"/>
      <c r="AG15" s="15"/>
      <c r="AH15" s="15"/>
      <c r="AI15" s="15"/>
      <c r="AJ15" s="15"/>
      <c r="AK15" s="15"/>
      <c r="AL15" s="15"/>
      <c r="AM15" s="15"/>
      <c r="AN15" s="15" t="s">
        <v>63</v>
      </c>
      <c r="AO15" s="15"/>
      <c r="AP15" s="15" t="s">
        <v>63</v>
      </c>
      <c r="AQ15" s="15" t="s">
        <v>63</v>
      </c>
      <c r="AR15" s="36" t="s">
        <v>64</v>
      </c>
      <c r="AS15" s="79" t="s">
        <v>364</v>
      </c>
      <c r="AT15" s="79" t="s">
        <v>365</v>
      </c>
      <c r="AU15" s="79"/>
      <c r="AV15" s="97"/>
      <c r="AW15" s="97"/>
      <c r="AX15" s="97"/>
      <c r="AY15" s="79" t="s">
        <v>436</v>
      </c>
      <c r="AZ15" s="79"/>
    </row>
    <row r="16" spans="2:61" ht="110.25" customHeight="1" x14ac:dyDescent="0.2">
      <c r="B16" s="33" t="s">
        <v>90</v>
      </c>
      <c r="C16" s="36" t="s">
        <v>91</v>
      </c>
      <c r="D16" s="36" t="s">
        <v>50</v>
      </c>
      <c r="E16" s="36" t="s">
        <v>51</v>
      </c>
      <c r="F16" s="41" t="s">
        <v>92</v>
      </c>
      <c r="G16" s="42" t="s">
        <v>53</v>
      </c>
      <c r="H16" s="42" t="s">
        <v>93</v>
      </c>
      <c r="I16" s="33" t="s">
        <v>94</v>
      </c>
      <c r="J16" s="33" t="s">
        <v>95</v>
      </c>
      <c r="K16" s="33" t="s">
        <v>96</v>
      </c>
      <c r="L16" s="33" t="s">
        <v>97</v>
      </c>
      <c r="M16" s="33" t="s">
        <v>59</v>
      </c>
      <c r="N16" s="33" t="s">
        <v>47</v>
      </c>
      <c r="O16" s="33" t="s">
        <v>60</v>
      </c>
      <c r="P16" s="33" t="s">
        <v>61</v>
      </c>
      <c r="Q16" s="33" t="s">
        <v>98</v>
      </c>
      <c r="R16" s="35">
        <v>0.5</v>
      </c>
      <c r="S16" s="33" t="s">
        <v>62</v>
      </c>
      <c r="T16" s="37">
        <v>43831</v>
      </c>
      <c r="U16" s="37">
        <v>44012</v>
      </c>
      <c r="V16" s="33">
        <v>0</v>
      </c>
      <c r="W16" s="75">
        <v>0</v>
      </c>
      <c r="X16" s="38">
        <v>0</v>
      </c>
      <c r="Y16" s="35">
        <v>0</v>
      </c>
      <c r="Z16" s="33">
        <v>0</v>
      </c>
      <c r="AA16" s="75">
        <v>0</v>
      </c>
      <c r="AB16" s="38">
        <v>0</v>
      </c>
      <c r="AC16" s="35">
        <v>0</v>
      </c>
      <c r="AD16" s="35">
        <f t="shared" si="2"/>
        <v>0</v>
      </c>
      <c r="AE16" s="116">
        <f>SUM(AD16:AD17)</f>
        <v>0.5</v>
      </c>
      <c r="AF16" s="36" t="s">
        <v>63</v>
      </c>
      <c r="AG16" s="36"/>
      <c r="AH16" s="36"/>
      <c r="AI16" s="36"/>
      <c r="AJ16" s="36"/>
      <c r="AK16" s="36"/>
      <c r="AL16" s="36"/>
      <c r="AM16" s="36"/>
      <c r="AN16" s="36" t="s">
        <v>63</v>
      </c>
      <c r="AO16" s="36"/>
      <c r="AP16" s="36"/>
      <c r="AQ16" s="36"/>
      <c r="AR16" s="36" t="s">
        <v>64</v>
      </c>
      <c r="AS16" s="79" t="s">
        <v>366</v>
      </c>
      <c r="AT16" s="79" t="s">
        <v>367</v>
      </c>
      <c r="AU16" s="79"/>
      <c r="AV16" s="97"/>
      <c r="AW16" s="97"/>
      <c r="AX16" s="97"/>
      <c r="AY16" s="79" t="s">
        <v>437</v>
      </c>
      <c r="AZ16" s="79" t="s">
        <v>440</v>
      </c>
    </row>
    <row r="17" spans="1:52" ht="48.75" customHeight="1" x14ac:dyDescent="0.2">
      <c r="B17" s="33" t="s">
        <v>90</v>
      </c>
      <c r="C17" s="33" t="s">
        <v>91</v>
      </c>
      <c r="D17" s="36" t="s">
        <v>50</v>
      </c>
      <c r="E17" s="36" t="s">
        <v>51</v>
      </c>
      <c r="F17" s="41" t="s">
        <v>92</v>
      </c>
      <c r="G17" s="42" t="s">
        <v>53</v>
      </c>
      <c r="H17" s="42" t="s">
        <v>93</v>
      </c>
      <c r="I17" s="36" t="s">
        <v>99</v>
      </c>
      <c r="J17" s="36" t="s">
        <v>100</v>
      </c>
      <c r="K17" s="36" t="s">
        <v>101</v>
      </c>
      <c r="L17" s="36" t="s">
        <v>102</v>
      </c>
      <c r="M17" s="33" t="s">
        <v>59</v>
      </c>
      <c r="N17" s="33" t="s">
        <v>47</v>
      </c>
      <c r="O17" s="33" t="s">
        <v>69</v>
      </c>
      <c r="P17" s="33" t="s">
        <v>69</v>
      </c>
      <c r="Q17" s="33">
        <v>13</v>
      </c>
      <c r="R17" s="35">
        <v>0.5</v>
      </c>
      <c r="S17" s="33" t="s">
        <v>62</v>
      </c>
      <c r="T17" s="37">
        <v>43831</v>
      </c>
      <c r="U17" s="37">
        <v>44012</v>
      </c>
      <c r="V17" s="33">
        <v>2</v>
      </c>
      <c r="W17" s="33">
        <v>2</v>
      </c>
      <c r="X17" s="38">
        <f t="shared" si="3"/>
        <v>1</v>
      </c>
      <c r="Y17" s="35">
        <f t="shared" si="4"/>
        <v>0.5</v>
      </c>
      <c r="Z17" s="33">
        <v>0</v>
      </c>
      <c r="AA17" s="33">
        <v>0</v>
      </c>
      <c r="AB17" s="38">
        <v>0</v>
      </c>
      <c r="AC17" s="35">
        <v>0</v>
      </c>
      <c r="AD17" s="35">
        <f t="shared" si="2"/>
        <v>0.5</v>
      </c>
      <c r="AE17" s="116"/>
      <c r="AF17" s="36"/>
      <c r="AG17" s="36"/>
      <c r="AH17" s="36"/>
      <c r="AI17" s="36"/>
      <c r="AJ17" s="36" t="s">
        <v>63</v>
      </c>
      <c r="AK17" s="36"/>
      <c r="AL17" s="36"/>
      <c r="AM17" s="36"/>
      <c r="AN17" s="36"/>
      <c r="AO17" s="36"/>
      <c r="AP17" s="36"/>
      <c r="AQ17" s="36" t="s">
        <v>63</v>
      </c>
      <c r="AR17" s="36" t="s">
        <v>64</v>
      </c>
      <c r="AS17" s="79" t="s">
        <v>368</v>
      </c>
      <c r="AT17" s="79" t="s">
        <v>369</v>
      </c>
      <c r="AU17" s="79"/>
      <c r="AV17" s="97"/>
      <c r="AW17" s="97"/>
      <c r="AX17" s="97"/>
      <c r="AY17" s="79" t="s">
        <v>438</v>
      </c>
      <c r="AZ17" s="79" t="s">
        <v>439</v>
      </c>
    </row>
    <row r="18" spans="1:52" s="19" customFormat="1" ht="48.75" customHeight="1" x14ac:dyDescent="0.2">
      <c r="A18" s="18"/>
      <c r="B18" s="36" t="s">
        <v>103</v>
      </c>
      <c r="C18" s="36" t="s">
        <v>104</v>
      </c>
      <c r="D18" s="36" t="s">
        <v>105</v>
      </c>
      <c r="E18" s="33" t="s">
        <v>106</v>
      </c>
      <c r="F18" s="41" t="s">
        <v>107</v>
      </c>
      <c r="G18" s="42" t="s">
        <v>108</v>
      </c>
      <c r="H18" s="42" t="s">
        <v>109</v>
      </c>
      <c r="I18" s="42" t="s">
        <v>110</v>
      </c>
      <c r="J18" s="36" t="s">
        <v>111</v>
      </c>
      <c r="K18" s="36" t="s">
        <v>112</v>
      </c>
      <c r="L18" s="36" t="s">
        <v>113</v>
      </c>
      <c r="M18" s="33" t="s">
        <v>114</v>
      </c>
      <c r="N18" s="36" t="s">
        <v>47</v>
      </c>
      <c r="O18" s="33" t="s">
        <v>69</v>
      </c>
      <c r="P18" s="33" t="s">
        <v>69</v>
      </c>
      <c r="Q18" s="35">
        <v>1</v>
      </c>
      <c r="R18" s="35">
        <v>0.5</v>
      </c>
      <c r="S18" s="36" t="s">
        <v>115</v>
      </c>
      <c r="T18" s="37">
        <v>43831</v>
      </c>
      <c r="U18" s="37">
        <v>44012</v>
      </c>
      <c r="V18" s="38">
        <v>0.8</v>
      </c>
      <c r="W18" s="38">
        <v>1</v>
      </c>
      <c r="X18" s="38">
        <f t="shared" si="3"/>
        <v>0.8</v>
      </c>
      <c r="Y18" s="35">
        <f t="shared" si="4"/>
        <v>0.4</v>
      </c>
      <c r="Z18" s="38">
        <v>0.5</v>
      </c>
      <c r="AA18" s="35">
        <v>1</v>
      </c>
      <c r="AB18" s="38">
        <f t="shared" si="0"/>
        <v>0.5</v>
      </c>
      <c r="AC18" s="35">
        <f t="shared" si="1"/>
        <v>0.25</v>
      </c>
      <c r="AD18" s="35">
        <f t="shared" si="2"/>
        <v>0.65</v>
      </c>
      <c r="AE18" s="116">
        <f>SUM(AD18:AD20)</f>
        <v>2.6225000000000001</v>
      </c>
      <c r="AF18" s="36" t="s">
        <v>63</v>
      </c>
      <c r="AG18" s="36" t="s">
        <v>63</v>
      </c>
      <c r="AH18" s="36"/>
      <c r="AI18" s="36"/>
      <c r="AJ18" s="36"/>
      <c r="AK18" s="36"/>
      <c r="AL18" s="36"/>
      <c r="AM18" s="36"/>
      <c r="AN18" s="36" t="s">
        <v>63</v>
      </c>
      <c r="AO18" s="36"/>
      <c r="AP18" s="36"/>
      <c r="AQ18" s="36"/>
      <c r="AR18" s="36" t="s">
        <v>116</v>
      </c>
      <c r="AS18" s="103" t="s">
        <v>441</v>
      </c>
      <c r="AT18" s="77" t="s">
        <v>442</v>
      </c>
      <c r="AU18" s="104"/>
      <c r="AV18" s="104"/>
      <c r="AW18" s="104"/>
      <c r="AX18" s="104"/>
      <c r="AY18" s="77" t="s">
        <v>444</v>
      </c>
      <c r="AZ18" s="77" t="s">
        <v>442</v>
      </c>
    </row>
    <row r="19" spans="1:52" s="19" customFormat="1" ht="48.75" customHeight="1" x14ac:dyDescent="0.2">
      <c r="A19" s="18"/>
      <c r="B19" s="36" t="s">
        <v>103</v>
      </c>
      <c r="C19" s="36" t="s">
        <v>104</v>
      </c>
      <c r="D19" s="36" t="s">
        <v>105</v>
      </c>
      <c r="E19" s="33" t="s">
        <v>106</v>
      </c>
      <c r="F19" s="41" t="s">
        <v>107</v>
      </c>
      <c r="G19" s="42" t="s">
        <v>108</v>
      </c>
      <c r="H19" s="42" t="s">
        <v>117</v>
      </c>
      <c r="I19" s="42" t="s">
        <v>118</v>
      </c>
      <c r="J19" s="33" t="s">
        <v>119</v>
      </c>
      <c r="K19" s="36" t="s">
        <v>120</v>
      </c>
      <c r="L19" s="36" t="s">
        <v>121</v>
      </c>
      <c r="M19" s="33" t="s">
        <v>59</v>
      </c>
      <c r="N19" s="33" t="s">
        <v>70</v>
      </c>
      <c r="O19" s="33">
        <v>0.76</v>
      </c>
      <c r="P19" s="33" t="s">
        <v>122</v>
      </c>
      <c r="Q19" s="35">
        <v>1</v>
      </c>
      <c r="R19" s="35">
        <v>0.5</v>
      </c>
      <c r="S19" s="36" t="s">
        <v>115</v>
      </c>
      <c r="T19" s="37">
        <v>43466</v>
      </c>
      <c r="U19" s="37">
        <v>44012</v>
      </c>
      <c r="V19" s="38">
        <v>0.97</v>
      </c>
      <c r="W19" s="38">
        <v>1</v>
      </c>
      <c r="X19" s="38">
        <f t="shared" si="3"/>
        <v>0.97</v>
      </c>
      <c r="Y19" s="35">
        <f t="shared" si="4"/>
        <v>0.48499999999999999</v>
      </c>
      <c r="Z19" s="38">
        <v>1</v>
      </c>
      <c r="AA19" s="38">
        <v>1</v>
      </c>
      <c r="AB19" s="38">
        <f t="shared" si="0"/>
        <v>1</v>
      </c>
      <c r="AC19" s="35">
        <f t="shared" si="1"/>
        <v>0.5</v>
      </c>
      <c r="AD19" s="35">
        <f t="shared" si="2"/>
        <v>0.98499999999999999</v>
      </c>
      <c r="AE19" s="116"/>
      <c r="AF19" s="36" t="s">
        <v>63</v>
      </c>
      <c r="AG19" s="36" t="s">
        <v>63</v>
      </c>
      <c r="AH19" s="36"/>
      <c r="AI19" s="36"/>
      <c r="AJ19" s="36"/>
      <c r="AK19" s="36"/>
      <c r="AL19" s="36"/>
      <c r="AM19" s="36"/>
      <c r="AN19" s="36" t="s">
        <v>63</v>
      </c>
      <c r="AO19" s="36"/>
      <c r="AP19" s="36"/>
      <c r="AQ19" s="36"/>
      <c r="AR19" s="36" t="s">
        <v>116</v>
      </c>
      <c r="AS19" s="77" t="s">
        <v>445</v>
      </c>
      <c r="AT19" s="77" t="s">
        <v>443</v>
      </c>
      <c r="AU19" s="104"/>
      <c r="AV19" s="104"/>
      <c r="AW19" s="104"/>
      <c r="AX19" s="104"/>
      <c r="AY19" s="77" t="s">
        <v>446</v>
      </c>
      <c r="AZ19" s="77"/>
    </row>
    <row r="20" spans="1:52" ht="57" customHeight="1" x14ac:dyDescent="0.2">
      <c r="B20" s="36" t="s">
        <v>103</v>
      </c>
      <c r="C20" s="36" t="s">
        <v>104</v>
      </c>
      <c r="D20" s="36" t="s">
        <v>105</v>
      </c>
      <c r="E20" s="36" t="s">
        <v>106</v>
      </c>
      <c r="F20" s="41" t="s">
        <v>107</v>
      </c>
      <c r="G20" s="42" t="s">
        <v>108</v>
      </c>
      <c r="H20" s="42" t="s">
        <v>123</v>
      </c>
      <c r="I20" s="42" t="s">
        <v>124</v>
      </c>
      <c r="J20" s="36" t="s">
        <v>125</v>
      </c>
      <c r="K20" s="36" t="s">
        <v>126</v>
      </c>
      <c r="L20" s="34" t="s">
        <v>127</v>
      </c>
      <c r="M20" s="33" t="s">
        <v>59</v>
      </c>
      <c r="N20" s="36" t="s">
        <v>70</v>
      </c>
      <c r="O20" s="33" t="s">
        <v>69</v>
      </c>
      <c r="P20" s="33" t="s">
        <v>122</v>
      </c>
      <c r="Q20" s="33" t="s">
        <v>327</v>
      </c>
      <c r="R20" s="35">
        <v>1</v>
      </c>
      <c r="S20" s="36" t="s">
        <v>115</v>
      </c>
      <c r="T20" s="37">
        <v>43466</v>
      </c>
      <c r="U20" s="37">
        <v>44012</v>
      </c>
      <c r="V20" s="75">
        <v>252</v>
      </c>
      <c r="W20" s="33">
        <v>252</v>
      </c>
      <c r="X20" s="38">
        <f t="shared" si="3"/>
        <v>1</v>
      </c>
      <c r="Y20" s="35">
        <f t="shared" si="4"/>
        <v>1</v>
      </c>
      <c r="Z20" s="33">
        <v>117</v>
      </c>
      <c r="AA20" s="33">
        <v>120</v>
      </c>
      <c r="AB20" s="38">
        <f t="shared" si="0"/>
        <v>0.97499999999999998</v>
      </c>
      <c r="AC20" s="35">
        <f t="shared" si="1"/>
        <v>0.97499999999999998</v>
      </c>
      <c r="AD20" s="35">
        <f t="shared" si="2"/>
        <v>0.98750000000000004</v>
      </c>
      <c r="AE20" s="116"/>
      <c r="AF20" s="36" t="s">
        <v>63</v>
      </c>
      <c r="AG20" s="36"/>
      <c r="AH20" s="36"/>
      <c r="AI20" s="36"/>
      <c r="AJ20" s="36"/>
      <c r="AK20" s="36"/>
      <c r="AL20" s="36"/>
      <c r="AM20" s="36"/>
      <c r="AN20" s="36"/>
      <c r="AO20" s="36"/>
      <c r="AP20" s="36"/>
      <c r="AQ20" s="36"/>
      <c r="AR20" s="36" t="s">
        <v>116</v>
      </c>
      <c r="AS20" s="77" t="s">
        <v>449</v>
      </c>
      <c r="AT20" s="77" t="s">
        <v>448</v>
      </c>
      <c r="AU20" s="97"/>
      <c r="AV20" s="97"/>
      <c r="AW20" s="97"/>
      <c r="AX20" s="97"/>
      <c r="AY20" s="77" t="s">
        <v>447</v>
      </c>
      <c r="AZ20" s="77" t="s">
        <v>448</v>
      </c>
    </row>
    <row r="21" spans="1:52" ht="65.25" customHeight="1" x14ac:dyDescent="0.2">
      <c r="B21" s="44" t="s">
        <v>103</v>
      </c>
      <c r="C21" s="44" t="s">
        <v>128</v>
      </c>
      <c r="D21" s="33" t="s">
        <v>129</v>
      </c>
      <c r="E21" s="33" t="s">
        <v>130</v>
      </c>
      <c r="F21" s="45" t="s">
        <v>131</v>
      </c>
      <c r="G21" s="42" t="s">
        <v>132</v>
      </c>
      <c r="H21" s="46" t="s">
        <v>133</v>
      </c>
      <c r="I21" s="40" t="s">
        <v>134</v>
      </c>
      <c r="J21" s="44" t="s">
        <v>135</v>
      </c>
      <c r="K21" s="33" t="s">
        <v>136</v>
      </c>
      <c r="L21" s="47" t="s">
        <v>137</v>
      </c>
      <c r="M21" s="33" t="s">
        <v>59</v>
      </c>
      <c r="N21" s="36" t="s">
        <v>77</v>
      </c>
      <c r="O21" s="44" t="s">
        <v>69</v>
      </c>
      <c r="P21" s="33" t="s">
        <v>69</v>
      </c>
      <c r="Q21" s="35">
        <v>1</v>
      </c>
      <c r="R21" s="48">
        <v>0.5</v>
      </c>
      <c r="S21" s="44" t="s">
        <v>191</v>
      </c>
      <c r="T21" s="37">
        <v>43831</v>
      </c>
      <c r="U21" s="37">
        <v>44195</v>
      </c>
      <c r="V21" s="50">
        <v>7.0000000000000007E-2</v>
      </c>
      <c r="W21" s="50">
        <v>0.5</v>
      </c>
      <c r="X21" s="38">
        <f>IF(W21=0,"N/A",V21/W21)</f>
        <v>0.14000000000000001</v>
      </c>
      <c r="Y21" s="35">
        <f t="shared" si="4"/>
        <v>7.0000000000000007E-2</v>
      </c>
      <c r="Z21" s="50">
        <v>0.25</v>
      </c>
      <c r="AA21" s="50">
        <v>0.3</v>
      </c>
      <c r="AB21" s="38">
        <f t="shared" si="0"/>
        <v>0.83333333333333337</v>
      </c>
      <c r="AC21" s="35">
        <f t="shared" si="1"/>
        <v>0.41666666666666669</v>
      </c>
      <c r="AD21" s="35">
        <f t="shared" si="2"/>
        <v>0.48666666666666669</v>
      </c>
      <c r="AE21" s="116">
        <f>SUM(AD21:AD24)</f>
        <v>2.3116666666666665</v>
      </c>
      <c r="AF21" s="36"/>
      <c r="AG21" s="36"/>
      <c r="AH21" s="36"/>
      <c r="AI21" s="36"/>
      <c r="AJ21" s="36"/>
      <c r="AK21" s="36"/>
      <c r="AL21" s="36"/>
      <c r="AM21" s="36"/>
      <c r="AN21" s="36"/>
      <c r="AO21" s="36" t="s">
        <v>63</v>
      </c>
      <c r="AP21" s="36"/>
      <c r="AQ21" s="36" t="s">
        <v>63</v>
      </c>
      <c r="AR21" s="65" t="s">
        <v>64</v>
      </c>
      <c r="AS21" s="79" t="s">
        <v>372</v>
      </c>
      <c r="AT21" s="79" t="s">
        <v>341</v>
      </c>
      <c r="AU21" s="97"/>
      <c r="AV21" s="97"/>
      <c r="AW21" s="97"/>
      <c r="AX21" s="97"/>
      <c r="AY21" s="79" t="s">
        <v>402</v>
      </c>
      <c r="AZ21" s="79" t="s">
        <v>395</v>
      </c>
    </row>
    <row r="22" spans="1:52" ht="48.75" customHeight="1" x14ac:dyDescent="0.2">
      <c r="B22" s="44" t="s">
        <v>103</v>
      </c>
      <c r="C22" s="44" t="s">
        <v>128</v>
      </c>
      <c r="D22" s="33" t="s">
        <v>129</v>
      </c>
      <c r="E22" s="33" t="s">
        <v>130</v>
      </c>
      <c r="F22" s="45" t="s">
        <v>131</v>
      </c>
      <c r="G22" s="42" t="s">
        <v>132</v>
      </c>
      <c r="H22" s="46" t="s">
        <v>138</v>
      </c>
      <c r="I22" s="40" t="s">
        <v>139</v>
      </c>
      <c r="J22" s="44" t="s">
        <v>140</v>
      </c>
      <c r="K22" s="33" t="s">
        <v>141</v>
      </c>
      <c r="L22" s="47" t="s">
        <v>142</v>
      </c>
      <c r="M22" s="33" t="s">
        <v>59</v>
      </c>
      <c r="N22" s="36" t="s">
        <v>77</v>
      </c>
      <c r="O22" s="44" t="s">
        <v>69</v>
      </c>
      <c r="P22" s="33" t="s">
        <v>69</v>
      </c>
      <c r="Q22" s="35">
        <v>1</v>
      </c>
      <c r="R22" s="48">
        <v>1</v>
      </c>
      <c r="S22" s="44" t="s">
        <v>149</v>
      </c>
      <c r="T22" s="37">
        <v>43831</v>
      </c>
      <c r="U22" s="37">
        <v>43830</v>
      </c>
      <c r="V22" s="50">
        <v>0.4</v>
      </c>
      <c r="W22" s="35">
        <v>1</v>
      </c>
      <c r="X22" s="38">
        <f t="shared" si="3"/>
        <v>0.4</v>
      </c>
      <c r="Y22" s="35">
        <f t="shared" si="4"/>
        <v>0.4</v>
      </c>
      <c r="Z22" s="49">
        <v>0</v>
      </c>
      <c r="AA22" s="49">
        <v>0</v>
      </c>
      <c r="AB22" s="38">
        <v>0</v>
      </c>
      <c r="AC22" s="35">
        <f t="shared" si="1"/>
        <v>0</v>
      </c>
      <c r="AD22" s="35">
        <f t="shared" si="2"/>
        <v>0.2</v>
      </c>
      <c r="AE22" s="116"/>
      <c r="AF22" s="36" t="s">
        <v>63</v>
      </c>
      <c r="AG22" s="36"/>
      <c r="AH22" s="36"/>
      <c r="AI22" s="36"/>
      <c r="AJ22" s="36"/>
      <c r="AK22" s="36"/>
      <c r="AL22" s="36"/>
      <c r="AM22" s="36"/>
      <c r="AN22" s="36"/>
      <c r="AO22" s="36" t="s">
        <v>63</v>
      </c>
      <c r="AP22" s="36" t="s">
        <v>63</v>
      </c>
      <c r="AQ22" s="36" t="s">
        <v>63</v>
      </c>
      <c r="AR22" s="65" t="s">
        <v>143</v>
      </c>
      <c r="AS22" s="79" t="s">
        <v>373</v>
      </c>
      <c r="AT22" s="79" t="s">
        <v>342</v>
      </c>
      <c r="AU22" s="97"/>
      <c r="AV22" s="97"/>
      <c r="AW22" s="97"/>
      <c r="AX22" s="97"/>
      <c r="AY22" s="79" t="s">
        <v>403</v>
      </c>
      <c r="AZ22" s="79" t="s">
        <v>405</v>
      </c>
    </row>
    <row r="23" spans="1:52" ht="49.5" customHeight="1" x14ac:dyDescent="0.2">
      <c r="B23" s="44" t="s">
        <v>103</v>
      </c>
      <c r="C23" s="44" t="s">
        <v>128</v>
      </c>
      <c r="D23" s="33" t="s">
        <v>129</v>
      </c>
      <c r="E23" s="33" t="s">
        <v>130</v>
      </c>
      <c r="F23" s="45" t="s">
        <v>131</v>
      </c>
      <c r="G23" s="42" t="s">
        <v>132</v>
      </c>
      <c r="H23" s="46" t="s">
        <v>144</v>
      </c>
      <c r="I23" s="40" t="s">
        <v>145</v>
      </c>
      <c r="J23" s="44" t="s">
        <v>146</v>
      </c>
      <c r="K23" s="33" t="s">
        <v>147</v>
      </c>
      <c r="L23" s="47" t="s">
        <v>148</v>
      </c>
      <c r="M23" s="33" t="s">
        <v>59</v>
      </c>
      <c r="N23" s="36" t="s">
        <v>77</v>
      </c>
      <c r="O23" s="44" t="s">
        <v>69</v>
      </c>
      <c r="P23" s="33" t="s">
        <v>69</v>
      </c>
      <c r="Q23" s="35">
        <v>1</v>
      </c>
      <c r="R23" s="48">
        <v>0.5</v>
      </c>
      <c r="S23" s="44" t="s">
        <v>191</v>
      </c>
      <c r="T23" s="37">
        <v>43831</v>
      </c>
      <c r="U23" s="37" t="s">
        <v>150</v>
      </c>
      <c r="V23" s="35">
        <v>0.25</v>
      </c>
      <c r="W23" s="38">
        <v>1</v>
      </c>
      <c r="X23" s="38">
        <f t="shared" si="3"/>
        <v>0.25</v>
      </c>
      <c r="Y23" s="35">
        <f t="shared" si="4"/>
        <v>0.125</v>
      </c>
      <c r="Z23" s="50">
        <v>1</v>
      </c>
      <c r="AA23" s="50">
        <v>1</v>
      </c>
      <c r="AB23" s="38">
        <f t="shared" si="0"/>
        <v>1</v>
      </c>
      <c r="AC23" s="35">
        <f t="shared" si="1"/>
        <v>0.5</v>
      </c>
      <c r="AD23" s="35">
        <f t="shared" si="2"/>
        <v>0.625</v>
      </c>
      <c r="AE23" s="116"/>
      <c r="AF23" s="36"/>
      <c r="AG23" s="36"/>
      <c r="AH23" s="36"/>
      <c r="AI23" s="36"/>
      <c r="AJ23" s="36"/>
      <c r="AK23" s="36"/>
      <c r="AL23" s="36"/>
      <c r="AM23" s="36"/>
      <c r="AN23" s="36"/>
      <c r="AO23" s="36" t="s">
        <v>63</v>
      </c>
      <c r="AP23" s="36" t="s">
        <v>63</v>
      </c>
      <c r="AQ23" s="36" t="s">
        <v>63</v>
      </c>
      <c r="AR23" s="65" t="s">
        <v>64</v>
      </c>
      <c r="AS23" s="79" t="s">
        <v>343</v>
      </c>
      <c r="AT23" s="79" t="s">
        <v>344</v>
      </c>
      <c r="AU23" s="97"/>
      <c r="AV23" s="97"/>
      <c r="AW23" s="97"/>
      <c r="AX23" s="97"/>
      <c r="AY23" s="79" t="s">
        <v>404</v>
      </c>
      <c r="AZ23" s="79" t="s">
        <v>406</v>
      </c>
    </row>
    <row r="24" spans="1:52" ht="57" customHeight="1" x14ac:dyDescent="0.2">
      <c r="B24" s="44" t="s">
        <v>103</v>
      </c>
      <c r="C24" s="44" t="s">
        <v>128</v>
      </c>
      <c r="D24" s="33" t="s">
        <v>129</v>
      </c>
      <c r="E24" s="33" t="s">
        <v>130</v>
      </c>
      <c r="F24" s="45" t="s">
        <v>131</v>
      </c>
      <c r="G24" s="42" t="s">
        <v>132</v>
      </c>
      <c r="H24" s="46" t="s">
        <v>151</v>
      </c>
      <c r="I24" s="40" t="s">
        <v>152</v>
      </c>
      <c r="J24" s="44" t="s">
        <v>153</v>
      </c>
      <c r="K24" s="33" t="s">
        <v>154</v>
      </c>
      <c r="L24" s="47" t="s">
        <v>155</v>
      </c>
      <c r="M24" s="33" t="s">
        <v>89</v>
      </c>
      <c r="N24" s="36" t="s">
        <v>77</v>
      </c>
      <c r="O24" s="44" t="s">
        <v>69</v>
      </c>
      <c r="P24" s="33" t="s">
        <v>69</v>
      </c>
      <c r="Q24" s="35">
        <v>1</v>
      </c>
      <c r="R24" s="48">
        <v>1</v>
      </c>
      <c r="S24" s="44" t="s">
        <v>156</v>
      </c>
      <c r="T24" s="37">
        <v>43831</v>
      </c>
      <c r="U24" s="37">
        <v>43830</v>
      </c>
      <c r="V24" s="38">
        <v>0.25</v>
      </c>
      <c r="W24" s="38">
        <v>0.25</v>
      </c>
      <c r="X24" s="38">
        <f t="shared" si="3"/>
        <v>1</v>
      </c>
      <c r="Y24" s="35">
        <f t="shared" si="4"/>
        <v>1</v>
      </c>
      <c r="Z24" s="50">
        <v>0.5</v>
      </c>
      <c r="AA24" s="50">
        <v>0.5</v>
      </c>
      <c r="AB24" s="38">
        <f t="shared" si="0"/>
        <v>1</v>
      </c>
      <c r="AC24" s="35">
        <f t="shared" si="1"/>
        <v>1</v>
      </c>
      <c r="AD24" s="35">
        <f t="shared" si="2"/>
        <v>1</v>
      </c>
      <c r="AE24" s="116"/>
      <c r="AF24" s="36"/>
      <c r="AG24" s="36" t="s">
        <v>63</v>
      </c>
      <c r="AH24" s="36"/>
      <c r="AI24" s="36"/>
      <c r="AJ24" s="36"/>
      <c r="AK24" s="36"/>
      <c r="AL24" s="36"/>
      <c r="AM24" s="36"/>
      <c r="AN24" s="36"/>
      <c r="AO24" s="36"/>
      <c r="AP24" s="36"/>
      <c r="AQ24" s="36"/>
      <c r="AR24" s="65" t="s">
        <v>64</v>
      </c>
      <c r="AS24" s="79" t="s">
        <v>374</v>
      </c>
      <c r="AT24" s="79" t="s">
        <v>345</v>
      </c>
      <c r="AU24" s="97"/>
      <c r="AV24" s="97"/>
      <c r="AW24" s="97"/>
      <c r="AX24" s="97"/>
      <c r="AY24" s="97"/>
      <c r="AZ24" s="97"/>
    </row>
    <row r="25" spans="1:52" ht="160.5" customHeight="1" x14ac:dyDescent="0.2">
      <c r="B25" s="36" t="s">
        <v>103</v>
      </c>
      <c r="C25" s="36" t="s">
        <v>157</v>
      </c>
      <c r="D25" s="36" t="s">
        <v>158</v>
      </c>
      <c r="E25" s="36" t="s">
        <v>159</v>
      </c>
      <c r="F25" s="89" t="s">
        <v>160</v>
      </c>
      <c r="G25" s="42" t="s">
        <v>161</v>
      </c>
      <c r="H25" s="42" t="s">
        <v>162</v>
      </c>
      <c r="I25" s="51" t="s">
        <v>163</v>
      </c>
      <c r="J25" s="36" t="s">
        <v>164</v>
      </c>
      <c r="K25" s="51" t="s">
        <v>165</v>
      </c>
      <c r="L25" s="43" t="s">
        <v>166</v>
      </c>
      <c r="M25" s="33" t="s">
        <v>59</v>
      </c>
      <c r="N25" s="36" t="s">
        <v>77</v>
      </c>
      <c r="O25" s="36" t="s">
        <v>69</v>
      </c>
      <c r="P25" s="36" t="s">
        <v>69</v>
      </c>
      <c r="Q25" s="82">
        <v>1</v>
      </c>
      <c r="R25" s="82">
        <v>0.1</v>
      </c>
      <c r="S25" s="85" t="s">
        <v>62</v>
      </c>
      <c r="T25" s="37">
        <v>43831</v>
      </c>
      <c r="U25" s="37">
        <v>44012</v>
      </c>
      <c r="V25" s="38">
        <v>0</v>
      </c>
      <c r="W25" s="38">
        <v>0</v>
      </c>
      <c r="X25" s="38">
        <v>0</v>
      </c>
      <c r="Y25" s="35">
        <v>0</v>
      </c>
      <c r="Z25" s="75">
        <v>1</v>
      </c>
      <c r="AA25" s="75">
        <v>2</v>
      </c>
      <c r="AB25" s="38">
        <f t="shared" si="0"/>
        <v>0.5</v>
      </c>
      <c r="AC25" s="35">
        <f t="shared" si="1"/>
        <v>0.05</v>
      </c>
      <c r="AD25" s="35">
        <f t="shared" si="2"/>
        <v>0.25</v>
      </c>
      <c r="AE25" s="116">
        <f>SUM(AD25:AD32)</f>
        <v>4.8333333333333339</v>
      </c>
      <c r="AF25" s="36"/>
      <c r="AG25" s="36"/>
      <c r="AH25" s="36"/>
      <c r="AI25" s="36"/>
      <c r="AJ25" s="36" t="s">
        <v>63</v>
      </c>
      <c r="AK25" s="36" t="s">
        <v>63</v>
      </c>
      <c r="AL25" s="36"/>
      <c r="AM25" s="36"/>
      <c r="AN25" s="36"/>
      <c r="AO25" s="36"/>
      <c r="AP25" s="36"/>
      <c r="AQ25" s="36"/>
      <c r="AR25" s="36" t="s">
        <v>167</v>
      </c>
      <c r="AS25" s="79" t="s">
        <v>339</v>
      </c>
      <c r="AT25" s="40" t="s">
        <v>352</v>
      </c>
      <c r="AU25" s="97"/>
      <c r="AV25" s="97"/>
      <c r="AW25" s="97"/>
      <c r="AX25" s="97"/>
      <c r="AY25" s="80" t="s">
        <v>417</v>
      </c>
      <c r="AZ25" s="80" t="s">
        <v>418</v>
      </c>
    </row>
    <row r="26" spans="1:52" ht="105" customHeight="1" x14ac:dyDescent="0.2">
      <c r="B26" s="36" t="s">
        <v>103</v>
      </c>
      <c r="C26" s="36" t="s">
        <v>157</v>
      </c>
      <c r="D26" s="36" t="s">
        <v>158</v>
      </c>
      <c r="E26" s="36" t="s">
        <v>159</v>
      </c>
      <c r="F26" s="89" t="s">
        <v>160</v>
      </c>
      <c r="G26" s="42" t="s">
        <v>161</v>
      </c>
      <c r="H26" s="42" t="s">
        <v>162</v>
      </c>
      <c r="I26" s="51" t="s">
        <v>168</v>
      </c>
      <c r="J26" s="36" t="s">
        <v>169</v>
      </c>
      <c r="K26" s="51" t="s">
        <v>170</v>
      </c>
      <c r="L26" s="43" t="s">
        <v>166</v>
      </c>
      <c r="M26" s="33" t="s">
        <v>59</v>
      </c>
      <c r="N26" s="36" t="s">
        <v>77</v>
      </c>
      <c r="O26" s="36" t="s">
        <v>69</v>
      </c>
      <c r="P26" s="36" t="s">
        <v>69</v>
      </c>
      <c r="Q26" s="82">
        <v>1</v>
      </c>
      <c r="R26" s="82">
        <v>0.1</v>
      </c>
      <c r="S26" s="85" t="s">
        <v>62</v>
      </c>
      <c r="T26" s="37">
        <v>43831</v>
      </c>
      <c r="U26" s="37">
        <v>44012</v>
      </c>
      <c r="V26" s="74">
        <v>2</v>
      </c>
      <c r="W26" s="75">
        <v>3</v>
      </c>
      <c r="X26" s="38">
        <f t="shared" si="3"/>
        <v>0.66666666666666663</v>
      </c>
      <c r="Y26" s="35">
        <f t="shared" si="4"/>
        <v>6.6666666666666666E-2</v>
      </c>
      <c r="Z26" s="75">
        <v>1</v>
      </c>
      <c r="AA26" s="75">
        <v>3</v>
      </c>
      <c r="AB26" s="38">
        <f t="shared" si="0"/>
        <v>0.33333333333333331</v>
      </c>
      <c r="AC26" s="35">
        <f t="shared" si="1"/>
        <v>3.3333333333333333E-2</v>
      </c>
      <c r="AD26" s="35">
        <f t="shared" si="2"/>
        <v>0.5</v>
      </c>
      <c r="AE26" s="116"/>
      <c r="AF26" s="36"/>
      <c r="AG26" s="36"/>
      <c r="AH26" s="36"/>
      <c r="AI26" s="36" t="s">
        <v>63</v>
      </c>
      <c r="AJ26" s="36" t="s">
        <v>63</v>
      </c>
      <c r="AK26" s="36"/>
      <c r="AL26" s="36"/>
      <c r="AM26" s="36"/>
      <c r="AN26" s="36"/>
      <c r="AO26" s="36"/>
      <c r="AP26" s="36"/>
      <c r="AQ26" s="36"/>
      <c r="AR26" s="36" t="s">
        <v>167</v>
      </c>
      <c r="AS26" s="79" t="s">
        <v>416</v>
      </c>
      <c r="AT26" s="40" t="s">
        <v>352</v>
      </c>
      <c r="AU26" s="97"/>
      <c r="AV26" s="97"/>
      <c r="AW26" s="97"/>
      <c r="AX26" s="97"/>
      <c r="AY26" s="80" t="s">
        <v>419</v>
      </c>
      <c r="AZ26" s="80" t="s">
        <v>420</v>
      </c>
    </row>
    <row r="27" spans="1:52" ht="106.5" customHeight="1" x14ac:dyDescent="0.2">
      <c r="B27" s="36" t="s">
        <v>103</v>
      </c>
      <c r="C27" s="36" t="s">
        <v>157</v>
      </c>
      <c r="D27" s="36" t="s">
        <v>158</v>
      </c>
      <c r="E27" s="36" t="s">
        <v>159</v>
      </c>
      <c r="F27" s="89" t="s">
        <v>160</v>
      </c>
      <c r="G27" s="42" t="s">
        <v>161</v>
      </c>
      <c r="H27" s="42" t="s">
        <v>162</v>
      </c>
      <c r="I27" s="51" t="s">
        <v>171</v>
      </c>
      <c r="J27" s="36" t="s">
        <v>172</v>
      </c>
      <c r="K27" s="51" t="s">
        <v>173</v>
      </c>
      <c r="L27" s="43" t="s">
        <v>174</v>
      </c>
      <c r="M27" s="33" t="s">
        <v>59</v>
      </c>
      <c r="N27" s="36" t="s">
        <v>77</v>
      </c>
      <c r="O27" s="36" t="s">
        <v>69</v>
      </c>
      <c r="P27" s="36" t="s">
        <v>69</v>
      </c>
      <c r="Q27" s="82">
        <v>1</v>
      </c>
      <c r="R27" s="82">
        <v>0.1</v>
      </c>
      <c r="S27" s="85" t="s">
        <v>62</v>
      </c>
      <c r="T27" s="37">
        <v>43831</v>
      </c>
      <c r="U27" s="37">
        <v>44012</v>
      </c>
      <c r="V27" s="74">
        <v>0</v>
      </c>
      <c r="W27" s="74">
        <v>0</v>
      </c>
      <c r="X27" s="38">
        <v>0</v>
      </c>
      <c r="Y27" s="35">
        <f t="shared" si="4"/>
        <v>0</v>
      </c>
      <c r="Z27" s="74">
        <v>0</v>
      </c>
      <c r="AA27" s="74">
        <v>1</v>
      </c>
      <c r="AB27" s="38">
        <f t="shared" si="0"/>
        <v>0</v>
      </c>
      <c r="AC27" s="35">
        <f t="shared" si="1"/>
        <v>0</v>
      </c>
      <c r="AD27" s="35">
        <f t="shared" si="2"/>
        <v>0</v>
      </c>
      <c r="AE27" s="116"/>
      <c r="AF27" s="36"/>
      <c r="AG27" s="36"/>
      <c r="AH27" s="36"/>
      <c r="AI27" s="36"/>
      <c r="AJ27" s="36" t="s">
        <v>63</v>
      </c>
      <c r="AK27" s="36"/>
      <c r="AL27" s="36" t="s">
        <v>63</v>
      </c>
      <c r="AM27" s="36"/>
      <c r="AN27" s="36"/>
      <c r="AO27" s="36"/>
      <c r="AP27" s="36"/>
      <c r="AQ27" s="36"/>
      <c r="AR27" s="36" t="s">
        <v>167</v>
      </c>
      <c r="AS27" s="79" t="s">
        <v>353</v>
      </c>
      <c r="AT27" s="80"/>
      <c r="AU27" s="97"/>
      <c r="AV27" s="97"/>
      <c r="AW27" s="97"/>
      <c r="AX27" s="97"/>
      <c r="AY27" s="80" t="s">
        <v>421</v>
      </c>
      <c r="AZ27" s="80" t="s">
        <v>422</v>
      </c>
    </row>
    <row r="28" spans="1:52" ht="310.5" customHeight="1" x14ac:dyDescent="0.2">
      <c r="B28" s="36" t="s">
        <v>103</v>
      </c>
      <c r="C28" s="36" t="s">
        <v>157</v>
      </c>
      <c r="D28" s="36" t="s">
        <v>158</v>
      </c>
      <c r="E28" s="36" t="s">
        <v>159</v>
      </c>
      <c r="F28" s="89" t="s">
        <v>160</v>
      </c>
      <c r="G28" s="42" t="s">
        <v>161</v>
      </c>
      <c r="H28" s="42" t="s">
        <v>162</v>
      </c>
      <c r="I28" s="51" t="s">
        <v>175</v>
      </c>
      <c r="J28" s="36" t="s">
        <v>176</v>
      </c>
      <c r="K28" s="51" t="s">
        <v>177</v>
      </c>
      <c r="L28" s="43" t="s">
        <v>178</v>
      </c>
      <c r="M28" s="33" t="s">
        <v>59</v>
      </c>
      <c r="N28" s="36" t="s">
        <v>77</v>
      </c>
      <c r="O28" s="36" t="s">
        <v>69</v>
      </c>
      <c r="P28" s="36" t="s">
        <v>69</v>
      </c>
      <c r="Q28" s="82">
        <v>1</v>
      </c>
      <c r="R28" s="76">
        <v>0.2</v>
      </c>
      <c r="S28" s="85" t="s">
        <v>62</v>
      </c>
      <c r="T28" s="37">
        <v>43831</v>
      </c>
      <c r="U28" s="37">
        <v>44012</v>
      </c>
      <c r="V28" s="74">
        <v>6</v>
      </c>
      <c r="W28" s="75">
        <v>9</v>
      </c>
      <c r="X28" s="38">
        <f>IF(W28=0,"N/A",V28/W28)</f>
        <v>0.66666666666666663</v>
      </c>
      <c r="Y28" s="35">
        <f t="shared" si="4"/>
        <v>0.13333333333333333</v>
      </c>
      <c r="Z28" s="74">
        <v>6</v>
      </c>
      <c r="AA28" s="74">
        <v>10</v>
      </c>
      <c r="AB28" s="38">
        <f t="shared" si="0"/>
        <v>0.6</v>
      </c>
      <c r="AC28" s="35">
        <f t="shared" si="1"/>
        <v>0.12</v>
      </c>
      <c r="AD28" s="35">
        <f t="shared" si="2"/>
        <v>0.6333333333333333</v>
      </c>
      <c r="AE28" s="116"/>
      <c r="AF28" s="36"/>
      <c r="AG28" s="36"/>
      <c r="AH28" s="36"/>
      <c r="AI28" s="36"/>
      <c r="AJ28" s="36" t="s">
        <v>63</v>
      </c>
      <c r="AK28" s="36"/>
      <c r="AL28" s="36"/>
      <c r="AM28" s="36" t="s">
        <v>63</v>
      </c>
      <c r="AN28" s="36"/>
      <c r="AO28" s="36"/>
      <c r="AP28" s="36"/>
      <c r="AQ28" s="36"/>
      <c r="AR28" s="36" t="s">
        <v>167</v>
      </c>
      <c r="AS28" s="79" t="s">
        <v>414</v>
      </c>
      <c r="AT28" s="40" t="s">
        <v>415</v>
      </c>
      <c r="AU28" s="97"/>
      <c r="AV28" s="97"/>
      <c r="AW28" s="97"/>
      <c r="AX28" s="97"/>
      <c r="AY28" s="80" t="s">
        <v>423</v>
      </c>
      <c r="AZ28" s="40" t="s">
        <v>424</v>
      </c>
    </row>
    <row r="29" spans="1:52" ht="75.75" customHeight="1" x14ac:dyDescent="0.2">
      <c r="B29" s="36" t="s">
        <v>103</v>
      </c>
      <c r="C29" s="36" t="s">
        <v>157</v>
      </c>
      <c r="D29" s="36" t="s">
        <v>158</v>
      </c>
      <c r="E29" s="36" t="s">
        <v>159</v>
      </c>
      <c r="F29" s="89" t="s">
        <v>160</v>
      </c>
      <c r="G29" s="42" t="s">
        <v>161</v>
      </c>
      <c r="H29" s="42" t="s">
        <v>162</v>
      </c>
      <c r="I29" s="36" t="s">
        <v>179</v>
      </c>
      <c r="J29" s="36" t="s">
        <v>180</v>
      </c>
      <c r="K29" s="36" t="s">
        <v>181</v>
      </c>
      <c r="L29" s="43" t="s">
        <v>182</v>
      </c>
      <c r="M29" s="33" t="s">
        <v>59</v>
      </c>
      <c r="N29" s="36" t="s">
        <v>77</v>
      </c>
      <c r="O29" s="36" t="s">
        <v>69</v>
      </c>
      <c r="P29" s="36" t="s">
        <v>69</v>
      </c>
      <c r="Q29" s="82">
        <v>1</v>
      </c>
      <c r="R29" s="76">
        <v>0.1</v>
      </c>
      <c r="S29" s="85" t="s">
        <v>62</v>
      </c>
      <c r="T29" s="37">
        <v>43831</v>
      </c>
      <c r="U29" s="37">
        <v>44012</v>
      </c>
      <c r="V29" s="74">
        <v>85</v>
      </c>
      <c r="W29" s="75">
        <v>85</v>
      </c>
      <c r="X29" s="38">
        <f t="shared" si="3"/>
        <v>1</v>
      </c>
      <c r="Y29" s="35">
        <f t="shared" si="4"/>
        <v>0.1</v>
      </c>
      <c r="Z29" s="75">
        <v>2</v>
      </c>
      <c r="AA29" s="75">
        <v>2</v>
      </c>
      <c r="AB29" s="38">
        <f t="shared" si="0"/>
        <v>1</v>
      </c>
      <c r="AC29" s="35">
        <f t="shared" si="1"/>
        <v>0.1</v>
      </c>
      <c r="AD29" s="35">
        <f t="shared" si="2"/>
        <v>1</v>
      </c>
      <c r="AE29" s="116"/>
      <c r="AF29" s="36"/>
      <c r="AG29" s="36"/>
      <c r="AH29" s="36"/>
      <c r="AI29" s="36" t="s">
        <v>63</v>
      </c>
      <c r="AJ29" s="36" t="s">
        <v>63</v>
      </c>
      <c r="AK29" s="36"/>
      <c r="AL29" s="36"/>
      <c r="AM29" s="36"/>
      <c r="AN29" s="36"/>
      <c r="AO29" s="36"/>
      <c r="AP29" s="36"/>
      <c r="AQ29" s="36"/>
      <c r="AR29" s="36" t="s">
        <v>167</v>
      </c>
      <c r="AS29" s="81" t="s">
        <v>383</v>
      </c>
      <c r="AT29" s="80" t="s">
        <v>356</v>
      </c>
      <c r="AU29" s="97"/>
      <c r="AV29" s="97"/>
      <c r="AW29" s="97"/>
      <c r="AX29" s="97"/>
      <c r="AY29" s="80" t="s">
        <v>425</v>
      </c>
      <c r="AZ29" s="80" t="s">
        <v>426</v>
      </c>
    </row>
    <row r="30" spans="1:52" ht="72" customHeight="1" x14ac:dyDescent="0.2">
      <c r="B30" s="36" t="s">
        <v>103</v>
      </c>
      <c r="C30" s="36" t="s">
        <v>157</v>
      </c>
      <c r="D30" s="36" t="s">
        <v>158</v>
      </c>
      <c r="E30" s="36" t="s">
        <v>159</v>
      </c>
      <c r="F30" s="89" t="s">
        <v>160</v>
      </c>
      <c r="G30" s="42" t="s">
        <v>161</v>
      </c>
      <c r="H30" s="42" t="s">
        <v>162</v>
      </c>
      <c r="I30" s="51" t="s">
        <v>183</v>
      </c>
      <c r="J30" s="36" t="s">
        <v>184</v>
      </c>
      <c r="K30" s="51" t="s">
        <v>185</v>
      </c>
      <c r="L30" s="43" t="s">
        <v>186</v>
      </c>
      <c r="M30" s="33" t="s">
        <v>59</v>
      </c>
      <c r="N30" s="36" t="s">
        <v>77</v>
      </c>
      <c r="O30" s="53" t="s">
        <v>69</v>
      </c>
      <c r="P30" s="53" t="s">
        <v>69</v>
      </c>
      <c r="Q30" s="82">
        <v>1</v>
      </c>
      <c r="R30" s="82">
        <v>0.1</v>
      </c>
      <c r="S30" s="85" t="s">
        <v>62</v>
      </c>
      <c r="T30" s="37">
        <v>43831</v>
      </c>
      <c r="U30" s="37">
        <v>44012</v>
      </c>
      <c r="V30" s="74">
        <v>16</v>
      </c>
      <c r="W30" s="74">
        <v>16</v>
      </c>
      <c r="X30" s="38">
        <f t="shared" si="3"/>
        <v>1</v>
      </c>
      <c r="Y30" s="35">
        <f t="shared" si="4"/>
        <v>0.1</v>
      </c>
      <c r="Z30" s="75">
        <v>2</v>
      </c>
      <c r="AA30" s="75">
        <v>2</v>
      </c>
      <c r="AB30" s="38">
        <f t="shared" si="0"/>
        <v>1</v>
      </c>
      <c r="AC30" s="35">
        <f t="shared" si="1"/>
        <v>0.1</v>
      </c>
      <c r="AD30" s="35">
        <f t="shared" si="2"/>
        <v>1</v>
      </c>
      <c r="AE30" s="116"/>
      <c r="AF30" s="36"/>
      <c r="AG30" s="36"/>
      <c r="AH30" s="36" t="s">
        <v>63</v>
      </c>
      <c r="AI30" s="36"/>
      <c r="AJ30" s="36" t="s">
        <v>63</v>
      </c>
      <c r="AK30" s="36"/>
      <c r="AL30" s="36"/>
      <c r="AM30" s="36"/>
      <c r="AN30" s="36"/>
      <c r="AO30" s="36"/>
      <c r="AP30" s="36"/>
      <c r="AQ30" s="36"/>
      <c r="AR30" s="36" t="s">
        <v>167</v>
      </c>
      <c r="AS30" s="81" t="s">
        <v>354</v>
      </c>
      <c r="AT30" s="81" t="s">
        <v>352</v>
      </c>
      <c r="AU30" s="97"/>
      <c r="AV30" s="97"/>
      <c r="AW30" s="97"/>
      <c r="AX30" s="97"/>
      <c r="AY30" s="80" t="s">
        <v>427</v>
      </c>
      <c r="AZ30" s="80" t="s">
        <v>428</v>
      </c>
    </row>
    <row r="31" spans="1:52" ht="48.75" customHeight="1" x14ac:dyDescent="0.2">
      <c r="B31" s="36" t="s">
        <v>103</v>
      </c>
      <c r="C31" s="36" t="s">
        <v>157</v>
      </c>
      <c r="D31" s="36" t="s">
        <v>158</v>
      </c>
      <c r="E31" s="36" t="s">
        <v>159</v>
      </c>
      <c r="F31" s="89" t="s">
        <v>160</v>
      </c>
      <c r="G31" s="42" t="s">
        <v>161</v>
      </c>
      <c r="H31" s="42" t="s">
        <v>162</v>
      </c>
      <c r="I31" s="51" t="s">
        <v>187</v>
      </c>
      <c r="J31" s="54" t="s">
        <v>188</v>
      </c>
      <c r="K31" s="51" t="s">
        <v>189</v>
      </c>
      <c r="L31" s="55" t="s">
        <v>190</v>
      </c>
      <c r="M31" s="33" t="s">
        <v>59</v>
      </c>
      <c r="N31" s="36" t="s">
        <v>77</v>
      </c>
      <c r="O31" s="53" t="s">
        <v>69</v>
      </c>
      <c r="P31" s="53" t="s">
        <v>69</v>
      </c>
      <c r="Q31" s="85">
        <v>3</v>
      </c>
      <c r="R31" s="82">
        <v>0.1</v>
      </c>
      <c r="S31" s="85" t="s">
        <v>62</v>
      </c>
      <c r="T31" s="37">
        <v>43831</v>
      </c>
      <c r="U31" s="37">
        <v>44012</v>
      </c>
      <c r="V31" s="74">
        <v>27</v>
      </c>
      <c r="W31" s="74">
        <v>30</v>
      </c>
      <c r="X31" s="38">
        <f t="shared" si="3"/>
        <v>0.9</v>
      </c>
      <c r="Y31" s="35">
        <f t="shared" si="4"/>
        <v>9.0000000000000011E-2</v>
      </c>
      <c r="Z31" s="33">
        <v>0</v>
      </c>
      <c r="AA31" s="33">
        <v>0</v>
      </c>
      <c r="AB31" s="38">
        <v>0</v>
      </c>
      <c r="AC31" s="35">
        <v>0</v>
      </c>
      <c r="AD31" s="35">
        <f t="shared" si="2"/>
        <v>0.45</v>
      </c>
      <c r="AE31" s="116"/>
      <c r="AF31" s="36"/>
      <c r="AG31" s="36"/>
      <c r="AH31" s="36"/>
      <c r="AI31" s="36"/>
      <c r="AJ31" s="36" t="s">
        <v>63</v>
      </c>
      <c r="AK31" s="36"/>
      <c r="AL31" s="36" t="s">
        <v>63</v>
      </c>
      <c r="AM31" s="36"/>
      <c r="AN31" s="36"/>
      <c r="AO31" s="36"/>
      <c r="AP31" s="36"/>
      <c r="AQ31" s="36"/>
      <c r="AR31" s="36" t="s">
        <v>167</v>
      </c>
      <c r="AS31" s="81" t="s">
        <v>384</v>
      </c>
      <c r="AT31" s="80" t="s">
        <v>385</v>
      </c>
      <c r="AU31" s="97"/>
      <c r="AV31" s="97"/>
      <c r="AW31" s="97"/>
      <c r="AX31" s="97"/>
      <c r="AY31" s="80" t="s">
        <v>429</v>
      </c>
      <c r="AZ31" s="80"/>
    </row>
    <row r="32" spans="1:52" ht="48.75" customHeight="1" thickBot="1" x14ac:dyDescent="0.25">
      <c r="B32" s="36" t="s">
        <v>103</v>
      </c>
      <c r="C32" s="36" t="s">
        <v>157</v>
      </c>
      <c r="D32" s="36" t="s">
        <v>158</v>
      </c>
      <c r="E32" s="36" t="s">
        <v>159</v>
      </c>
      <c r="F32" s="89" t="s">
        <v>160</v>
      </c>
      <c r="G32" s="42" t="s">
        <v>161</v>
      </c>
      <c r="H32" s="42" t="s">
        <v>162</v>
      </c>
      <c r="I32" s="51" t="s">
        <v>192</v>
      </c>
      <c r="J32" s="51" t="s">
        <v>193</v>
      </c>
      <c r="K32" s="51" t="s">
        <v>194</v>
      </c>
      <c r="L32" s="55" t="s">
        <v>195</v>
      </c>
      <c r="M32" s="33" t="s">
        <v>59</v>
      </c>
      <c r="N32" s="36" t="s">
        <v>77</v>
      </c>
      <c r="O32" s="53" t="s">
        <v>69</v>
      </c>
      <c r="P32" s="53" t="s">
        <v>69</v>
      </c>
      <c r="Q32" s="82">
        <v>1</v>
      </c>
      <c r="R32" s="82">
        <v>0.1</v>
      </c>
      <c r="S32" s="85" t="s">
        <v>62</v>
      </c>
      <c r="T32" s="37">
        <v>43831</v>
      </c>
      <c r="U32" s="37">
        <v>44196</v>
      </c>
      <c r="V32" s="74">
        <v>1</v>
      </c>
      <c r="W32" s="74">
        <v>1</v>
      </c>
      <c r="X32" s="38">
        <f t="shared" si="3"/>
        <v>1</v>
      </c>
      <c r="Y32" s="35">
        <f t="shared" si="4"/>
        <v>0.1</v>
      </c>
      <c r="Z32" s="33">
        <v>1</v>
      </c>
      <c r="AA32" s="33">
        <v>1</v>
      </c>
      <c r="AB32" s="38">
        <f t="shared" si="0"/>
        <v>1</v>
      </c>
      <c r="AC32" s="35">
        <f t="shared" si="1"/>
        <v>0.1</v>
      </c>
      <c r="AD32" s="35">
        <f t="shared" si="2"/>
        <v>1</v>
      </c>
      <c r="AE32" s="116"/>
      <c r="AF32" s="36"/>
      <c r="AG32" s="36"/>
      <c r="AH32" s="36"/>
      <c r="AI32" s="36"/>
      <c r="AJ32" s="36" t="s">
        <v>63</v>
      </c>
      <c r="AK32" s="36"/>
      <c r="AL32" s="36"/>
      <c r="AM32" s="36"/>
      <c r="AN32" s="36"/>
      <c r="AO32" s="36"/>
      <c r="AP32" s="36"/>
      <c r="AQ32" s="36"/>
      <c r="AR32" s="36" t="s">
        <v>167</v>
      </c>
      <c r="AS32" s="81" t="s">
        <v>386</v>
      </c>
      <c r="AT32" s="80" t="s">
        <v>355</v>
      </c>
      <c r="AU32" s="97"/>
      <c r="AV32" s="97"/>
      <c r="AW32" s="97"/>
      <c r="AX32" s="97"/>
      <c r="AY32" s="80" t="s">
        <v>430</v>
      </c>
      <c r="AZ32" s="80" t="s">
        <v>431</v>
      </c>
    </row>
    <row r="33" spans="2:57" ht="96.75" customHeight="1" x14ac:dyDescent="0.2">
      <c r="B33" s="33" t="s">
        <v>103</v>
      </c>
      <c r="C33" s="33" t="s">
        <v>196</v>
      </c>
      <c r="D33" s="33" t="s">
        <v>197</v>
      </c>
      <c r="E33" s="33" t="s">
        <v>198</v>
      </c>
      <c r="F33" s="41" t="s">
        <v>199</v>
      </c>
      <c r="G33" s="42" t="s">
        <v>161</v>
      </c>
      <c r="H33" s="42" t="s">
        <v>200</v>
      </c>
      <c r="I33" s="39" t="s">
        <v>201</v>
      </c>
      <c r="J33" s="56" t="s">
        <v>202</v>
      </c>
      <c r="K33" s="39" t="s">
        <v>203</v>
      </c>
      <c r="L33" s="57" t="s">
        <v>204</v>
      </c>
      <c r="M33" s="33" t="s">
        <v>59</v>
      </c>
      <c r="N33" s="36" t="s">
        <v>70</v>
      </c>
      <c r="O33" s="56" t="s">
        <v>69</v>
      </c>
      <c r="P33" s="56" t="s">
        <v>69</v>
      </c>
      <c r="Q33" s="82">
        <v>1</v>
      </c>
      <c r="R33" s="76">
        <v>0.2</v>
      </c>
      <c r="S33" s="42" t="s">
        <v>62</v>
      </c>
      <c r="T33" s="37">
        <v>43831</v>
      </c>
      <c r="U33" s="37">
        <v>44012</v>
      </c>
      <c r="V33" s="33">
        <v>3</v>
      </c>
      <c r="W33" s="33">
        <v>12</v>
      </c>
      <c r="X33" s="38">
        <f t="shared" si="3"/>
        <v>0.25</v>
      </c>
      <c r="Y33" s="35">
        <f t="shared" si="4"/>
        <v>0.05</v>
      </c>
      <c r="Z33" s="33">
        <v>0</v>
      </c>
      <c r="AA33" s="33">
        <v>12</v>
      </c>
      <c r="AB33" s="38">
        <f t="shared" si="0"/>
        <v>0</v>
      </c>
      <c r="AC33" s="35">
        <f t="shared" si="1"/>
        <v>0</v>
      </c>
      <c r="AD33" s="35">
        <f t="shared" si="2"/>
        <v>0.125</v>
      </c>
      <c r="AE33" s="116">
        <f>SUM(AD33:AD40)</f>
        <v>2.0833333333333335</v>
      </c>
      <c r="AF33" s="36" t="s">
        <v>63</v>
      </c>
      <c r="AG33" s="36"/>
      <c r="AH33" s="36"/>
      <c r="AI33" s="36"/>
      <c r="AJ33" s="36"/>
      <c r="AK33" s="36"/>
      <c r="AL33" s="36"/>
      <c r="AM33" s="36"/>
      <c r="AN33" s="36"/>
      <c r="AO33" s="36"/>
      <c r="AP33" s="36"/>
      <c r="AQ33" s="36"/>
      <c r="AR33" s="36" t="s">
        <v>387</v>
      </c>
      <c r="AS33" s="84" t="s">
        <v>388</v>
      </c>
      <c r="AT33" s="84" t="s">
        <v>347</v>
      </c>
      <c r="AU33" s="97"/>
      <c r="AV33" s="97"/>
      <c r="AW33" s="97"/>
      <c r="AX33" s="97"/>
      <c r="AY33" s="113" t="s">
        <v>483</v>
      </c>
      <c r="AZ33" s="84"/>
      <c r="BA33" s="96"/>
      <c r="BB33" s="83"/>
      <c r="BC33" s="83"/>
      <c r="BD33" s="83"/>
      <c r="BE33" s="83"/>
    </row>
    <row r="34" spans="2:57" ht="66" customHeight="1" x14ac:dyDescent="0.2">
      <c r="B34" s="33" t="s">
        <v>103</v>
      </c>
      <c r="C34" s="33" t="s">
        <v>196</v>
      </c>
      <c r="D34" s="33" t="s">
        <v>197</v>
      </c>
      <c r="E34" s="33" t="s">
        <v>198</v>
      </c>
      <c r="F34" s="41" t="s">
        <v>199</v>
      </c>
      <c r="G34" s="42" t="s">
        <v>161</v>
      </c>
      <c r="H34" s="42" t="s">
        <v>200</v>
      </c>
      <c r="I34" s="39" t="s">
        <v>205</v>
      </c>
      <c r="J34" s="56" t="s">
        <v>206</v>
      </c>
      <c r="K34" s="39" t="s">
        <v>207</v>
      </c>
      <c r="L34" s="57" t="s">
        <v>208</v>
      </c>
      <c r="M34" s="33" t="s">
        <v>59</v>
      </c>
      <c r="N34" s="36" t="s">
        <v>70</v>
      </c>
      <c r="O34" s="58" t="s">
        <v>209</v>
      </c>
      <c r="P34" s="36" t="s">
        <v>210</v>
      </c>
      <c r="Q34" s="82">
        <v>1</v>
      </c>
      <c r="R34" s="76">
        <v>0.1</v>
      </c>
      <c r="S34" s="42" t="s">
        <v>62</v>
      </c>
      <c r="T34" s="37">
        <v>43831</v>
      </c>
      <c r="U34" s="37">
        <v>44012</v>
      </c>
      <c r="V34" s="33">
        <v>4</v>
      </c>
      <c r="W34" s="33">
        <v>4</v>
      </c>
      <c r="X34" s="38">
        <f t="shared" si="3"/>
        <v>1</v>
      </c>
      <c r="Y34" s="35">
        <f t="shared" si="4"/>
        <v>0.1</v>
      </c>
      <c r="Z34" s="33">
        <v>0</v>
      </c>
      <c r="AA34" s="33">
        <v>4</v>
      </c>
      <c r="AB34" s="38">
        <f t="shared" si="0"/>
        <v>0</v>
      </c>
      <c r="AC34" s="35">
        <f t="shared" si="1"/>
        <v>0</v>
      </c>
      <c r="AD34" s="35">
        <f t="shared" si="2"/>
        <v>0.5</v>
      </c>
      <c r="AE34" s="116"/>
      <c r="AF34" s="36"/>
      <c r="AG34" s="36"/>
      <c r="AH34" s="36"/>
      <c r="AI34" s="36"/>
      <c r="AJ34" s="36"/>
      <c r="AK34" s="36"/>
      <c r="AL34" s="36"/>
      <c r="AM34" s="36"/>
      <c r="AN34" s="36" t="s">
        <v>63</v>
      </c>
      <c r="AO34" s="36"/>
      <c r="AP34" s="36"/>
      <c r="AQ34" s="36"/>
      <c r="AR34" s="36" t="s">
        <v>211</v>
      </c>
      <c r="AS34" s="84" t="s">
        <v>389</v>
      </c>
      <c r="AT34" s="84" t="s">
        <v>347</v>
      </c>
      <c r="AU34" s="97"/>
      <c r="AV34" s="97"/>
      <c r="AW34" s="97"/>
      <c r="AX34" s="97"/>
      <c r="AY34" s="113"/>
      <c r="AZ34" s="97"/>
    </row>
    <row r="35" spans="2:57" ht="70.5" customHeight="1" x14ac:dyDescent="0.2">
      <c r="B35" s="33" t="s">
        <v>103</v>
      </c>
      <c r="C35" s="33" t="s">
        <v>196</v>
      </c>
      <c r="D35" s="33" t="s">
        <v>197</v>
      </c>
      <c r="E35" s="33" t="s">
        <v>198</v>
      </c>
      <c r="F35" s="41" t="s">
        <v>199</v>
      </c>
      <c r="G35" s="42" t="s">
        <v>161</v>
      </c>
      <c r="H35" s="42" t="s">
        <v>200</v>
      </c>
      <c r="I35" s="39" t="s">
        <v>212</v>
      </c>
      <c r="J35" s="56" t="s">
        <v>213</v>
      </c>
      <c r="K35" s="39" t="s">
        <v>214</v>
      </c>
      <c r="L35" s="57" t="s">
        <v>215</v>
      </c>
      <c r="M35" s="33" t="s">
        <v>59</v>
      </c>
      <c r="N35" s="36" t="s">
        <v>70</v>
      </c>
      <c r="O35" s="58" t="s">
        <v>209</v>
      </c>
      <c r="P35" s="36" t="s">
        <v>210</v>
      </c>
      <c r="Q35" s="82">
        <v>1</v>
      </c>
      <c r="R35" s="76">
        <v>0.2</v>
      </c>
      <c r="S35" s="42" t="s">
        <v>149</v>
      </c>
      <c r="T35" s="37">
        <v>43831</v>
      </c>
      <c r="U35" s="37">
        <v>44012</v>
      </c>
      <c r="V35" s="33">
        <v>1</v>
      </c>
      <c r="W35" s="33">
        <v>1</v>
      </c>
      <c r="X35" s="38">
        <f t="shared" si="3"/>
        <v>1</v>
      </c>
      <c r="Y35" s="35">
        <f t="shared" si="4"/>
        <v>0.2</v>
      </c>
      <c r="Z35" s="33">
        <v>0</v>
      </c>
      <c r="AA35" s="33">
        <v>1</v>
      </c>
      <c r="AB35" s="38">
        <f t="shared" si="0"/>
        <v>0</v>
      </c>
      <c r="AC35" s="35">
        <f t="shared" si="1"/>
        <v>0</v>
      </c>
      <c r="AD35" s="35">
        <f t="shared" si="2"/>
        <v>0.5</v>
      </c>
      <c r="AE35" s="116"/>
      <c r="AF35" s="36"/>
      <c r="AG35" s="36"/>
      <c r="AH35" s="36"/>
      <c r="AI35" s="36"/>
      <c r="AJ35" s="36"/>
      <c r="AK35" s="36"/>
      <c r="AL35" s="36"/>
      <c r="AM35" s="36"/>
      <c r="AN35" s="36" t="s">
        <v>63</v>
      </c>
      <c r="AO35" s="36"/>
      <c r="AP35" s="36"/>
      <c r="AQ35" s="36"/>
      <c r="AR35" s="36" t="s">
        <v>211</v>
      </c>
      <c r="AS35" s="84" t="s">
        <v>398</v>
      </c>
      <c r="AT35" s="84" t="s">
        <v>347</v>
      </c>
      <c r="AU35" s="97"/>
      <c r="AV35" s="97"/>
      <c r="AW35" s="97"/>
      <c r="AX35" s="97"/>
      <c r="AY35" s="113"/>
      <c r="AZ35" s="97"/>
    </row>
    <row r="36" spans="2:57" ht="48.75" customHeight="1" x14ac:dyDescent="0.2">
      <c r="B36" s="33" t="s">
        <v>103</v>
      </c>
      <c r="C36" s="33" t="s">
        <v>196</v>
      </c>
      <c r="D36" s="33" t="s">
        <v>197</v>
      </c>
      <c r="E36" s="33" t="s">
        <v>198</v>
      </c>
      <c r="F36" s="41" t="s">
        <v>199</v>
      </c>
      <c r="G36" s="42" t="s">
        <v>161</v>
      </c>
      <c r="H36" s="42" t="s">
        <v>200</v>
      </c>
      <c r="I36" s="39" t="s">
        <v>216</v>
      </c>
      <c r="J36" s="56" t="s">
        <v>217</v>
      </c>
      <c r="K36" s="39" t="s">
        <v>218</v>
      </c>
      <c r="L36" s="57" t="s">
        <v>219</v>
      </c>
      <c r="M36" s="33" t="s">
        <v>59</v>
      </c>
      <c r="N36" s="36" t="s">
        <v>70</v>
      </c>
      <c r="O36" s="56" t="s">
        <v>209</v>
      </c>
      <c r="P36" s="36" t="s">
        <v>210</v>
      </c>
      <c r="Q36" s="82">
        <v>1</v>
      </c>
      <c r="R36" s="76">
        <v>0.1</v>
      </c>
      <c r="S36" s="42" t="s">
        <v>149</v>
      </c>
      <c r="T36" s="37">
        <v>43831</v>
      </c>
      <c r="U36" s="37">
        <v>44012</v>
      </c>
      <c r="V36" s="33">
        <v>0</v>
      </c>
      <c r="W36" s="33">
        <v>1</v>
      </c>
      <c r="X36" s="38">
        <f t="shared" si="3"/>
        <v>0</v>
      </c>
      <c r="Y36" s="35">
        <f t="shared" si="4"/>
        <v>0</v>
      </c>
      <c r="Z36" s="33">
        <v>0</v>
      </c>
      <c r="AA36" s="33">
        <v>1</v>
      </c>
      <c r="AB36" s="38">
        <f t="shared" si="0"/>
        <v>0</v>
      </c>
      <c r="AC36" s="35">
        <f t="shared" si="1"/>
        <v>0</v>
      </c>
      <c r="AD36" s="35">
        <f t="shared" si="2"/>
        <v>0</v>
      </c>
      <c r="AE36" s="116"/>
      <c r="AF36" s="36"/>
      <c r="AG36" s="36"/>
      <c r="AH36" s="36"/>
      <c r="AI36" s="36"/>
      <c r="AJ36" s="36"/>
      <c r="AK36" s="36"/>
      <c r="AL36" s="36"/>
      <c r="AM36" s="36"/>
      <c r="AN36" s="36" t="s">
        <v>63</v>
      </c>
      <c r="AO36" s="36"/>
      <c r="AP36" s="36"/>
      <c r="AQ36" s="36"/>
      <c r="AR36" s="36" t="s">
        <v>211</v>
      </c>
      <c r="AS36" s="84" t="s">
        <v>399</v>
      </c>
      <c r="AT36" s="84" t="s">
        <v>347</v>
      </c>
      <c r="AU36" s="97"/>
      <c r="AV36" s="97"/>
      <c r="AW36" s="97"/>
      <c r="AX36" s="97"/>
      <c r="AY36" s="113"/>
      <c r="AZ36" s="97"/>
    </row>
    <row r="37" spans="2:57" ht="48.75" customHeight="1" x14ac:dyDescent="0.2">
      <c r="B37" s="33" t="s">
        <v>103</v>
      </c>
      <c r="C37" s="33" t="s">
        <v>196</v>
      </c>
      <c r="D37" s="33" t="s">
        <v>197</v>
      </c>
      <c r="E37" s="33" t="s">
        <v>198</v>
      </c>
      <c r="F37" s="41" t="s">
        <v>199</v>
      </c>
      <c r="G37" s="42" t="s">
        <v>161</v>
      </c>
      <c r="H37" s="42" t="s">
        <v>200</v>
      </c>
      <c r="I37" s="39" t="s">
        <v>220</v>
      </c>
      <c r="J37" s="56" t="s">
        <v>221</v>
      </c>
      <c r="K37" s="39" t="s">
        <v>222</v>
      </c>
      <c r="L37" s="57" t="s">
        <v>223</v>
      </c>
      <c r="M37" s="33" t="s">
        <v>59</v>
      </c>
      <c r="N37" s="36" t="s">
        <v>70</v>
      </c>
      <c r="O37" s="58" t="s">
        <v>209</v>
      </c>
      <c r="P37" s="36" t="s">
        <v>210</v>
      </c>
      <c r="Q37" s="82">
        <v>1</v>
      </c>
      <c r="R37" s="76">
        <v>0.1</v>
      </c>
      <c r="S37" s="42" t="s">
        <v>224</v>
      </c>
      <c r="T37" s="37">
        <v>43831</v>
      </c>
      <c r="U37" s="37">
        <v>44012</v>
      </c>
      <c r="V37" s="33">
        <v>3</v>
      </c>
      <c r="W37" s="33">
        <v>12</v>
      </c>
      <c r="X37" s="38">
        <f t="shared" si="3"/>
        <v>0.25</v>
      </c>
      <c r="Y37" s="35">
        <f t="shared" si="4"/>
        <v>2.5000000000000001E-2</v>
      </c>
      <c r="Z37" s="33">
        <v>5</v>
      </c>
      <c r="AA37" s="33">
        <v>12</v>
      </c>
      <c r="AB37" s="38">
        <f t="shared" si="0"/>
        <v>0.41666666666666669</v>
      </c>
      <c r="AC37" s="35">
        <f t="shared" si="1"/>
        <v>4.1666666666666671E-2</v>
      </c>
      <c r="AD37" s="35">
        <f t="shared" si="2"/>
        <v>0.33333333333333337</v>
      </c>
      <c r="AE37" s="116"/>
      <c r="AF37" s="36"/>
      <c r="AG37" s="36"/>
      <c r="AH37" s="36"/>
      <c r="AI37" s="36"/>
      <c r="AJ37" s="36"/>
      <c r="AK37" s="36"/>
      <c r="AL37" s="36"/>
      <c r="AM37" s="36"/>
      <c r="AN37" s="36" t="s">
        <v>63</v>
      </c>
      <c r="AO37" s="36"/>
      <c r="AP37" s="36"/>
      <c r="AQ37" s="36"/>
      <c r="AR37" s="36" t="s">
        <v>211</v>
      </c>
      <c r="AS37" s="84" t="s">
        <v>390</v>
      </c>
      <c r="AT37" s="84" t="s">
        <v>347</v>
      </c>
      <c r="AU37" s="97"/>
      <c r="AV37" s="97"/>
      <c r="AW37" s="97"/>
      <c r="AX37" s="97"/>
      <c r="AY37" s="113"/>
      <c r="AZ37" s="97"/>
    </row>
    <row r="38" spans="2:57" ht="48.75" customHeight="1" x14ac:dyDescent="0.2">
      <c r="B38" s="33" t="s">
        <v>103</v>
      </c>
      <c r="C38" s="33" t="s">
        <v>196</v>
      </c>
      <c r="D38" s="33" t="s">
        <v>197</v>
      </c>
      <c r="E38" s="33" t="s">
        <v>198</v>
      </c>
      <c r="F38" s="41" t="s">
        <v>199</v>
      </c>
      <c r="G38" s="42" t="s">
        <v>161</v>
      </c>
      <c r="H38" s="42" t="s">
        <v>200</v>
      </c>
      <c r="I38" s="56" t="s">
        <v>225</v>
      </c>
      <c r="J38" s="56" t="s">
        <v>226</v>
      </c>
      <c r="K38" s="56" t="s">
        <v>227</v>
      </c>
      <c r="L38" s="57" t="s">
        <v>228</v>
      </c>
      <c r="M38" s="33" t="s">
        <v>59</v>
      </c>
      <c r="N38" s="36" t="s">
        <v>70</v>
      </c>
      <c r="O38" s="58" t="s">
        <v>209</v>
      </c>
      <c r="P38" s="36" t="s">
        <v>210</v>
      </c>
      <c r="Q38" s="82">
        <v>1</v>
      </c>
      <c r="R38" s="76">
        <v>0.1</v>
      </c>
      <c r="S38" s="42" t="s">
        <v>62</v>
      </c>
      <c r="T38" s="37">
        <v>43831</v>
      </c>
      <c r="U38" s="37">
        <v>44012</v>
      </c>
      <c r="V38" s="33">
        <v>1</v>
      </c>
      <c r="W38" s="33">
        <v>4</v>
      </c>
      <c r="X38" s="38">
        <f t="shared" si="3"/>
        <v>0.25</v>
      </c>
      <c r="Y38" s="35">
        <f t="shared" si="4"/>
        <v>2.5000000000000001E-2</v>
      </c>
      <c r="Z38" s="33">
        <v>0</v>
      </c>
      <c r="AA38" s="33">
        <v>4</v>
      </c>
      <c r="AB38" s="38">
        <f t="shared" si="0"/>
        <v>0</v>
      </c>
      <c r="AC38" s="35">
        <f t="shared" si="1"/>
        <v>0</v>
      </c>
      <c r="AD38" s="35">
        <f t="shared" si="2"/>
        <v>0.125</v>
      </c>
      <c r="AE38" s="116"/>
      <c r="AF38" s="36"/>
      <c r="AG38" s="36"/>
      <c r="AH38" s="36"/>
      <c r="AI38" s="36"/>
      <c r="AJ38" s="36"/>
      <c r="AK38" s="36"/>
      <c r="AL38" s="36"/>
      <c r="AM38" s="36"/>
      <c r="AN38" s="36" t="s">
        <v>63</v>
      </c>
      <c r="AO38" s="36"/>
      <c r="AP38" s="36"/>
      <c r="AQ38" s="36"/>
      <c r="AR38" s="36" t="s">
        <v>211</v>
      </c>
      <c r="AS38" s="84" t="s">
        <v>391</v>
      </c>
      <c r="AT38" s="84" t="s">
        <v>347</v>
      </c>
      <c r="AU38" s="97"/>
      <c r="AV38" s="97"/>
      <c r="AW38" s="97"/>
      <c r="AX38" s="97"/>
      <c r="AY38" s="113"/>
      <c r="AZ38" s="97"/>
    </row>
    <row r="39" spans="2:57" ht="48.75" customHeight="1" x14ac:dyDescent="0.2">
      <c r="B39" s="33" t="s">
        <v>103</v>
      </c>
      <c r="C39" s="33" t="s">
        <v>196</v>
      </c>
      <c r="D39" s="33" t="s">
        <v>197</v>
      </c>
      <c r="E39" s="33" t="s">
        <v>198</v>
      </c>
      <c r="F39" s="41" t="s">
        <v>199</v>
      </c>
      <c r="G39" s="42" t="s">
        <v>161</v>
      </c>
      <c r="H39" s="42" t="s">
        <v>200</v>
      </c>
      <c r="I39" s="39" t="s">
        <v>229</v>
      </c>
      <c r="J39" s="56" t="s">
        <v>230</v>
      </c>
      <c r="K39" s="39" t="s">
        <v>231</v>
      </c>
      <c r="L39" s="57" t="s">
        <v>232</v>
      </c>
      <c r="M39" s="33" t="s">
        <v>59</v>
      </c>
      <c r="N39" s="36" t="s">
        <v>70</v>
      </c>
      <c r="O39" s="58" t="s">
        <v>209</v>
      </c>
      <c r="P39" s="36" t="s">
        <v>210</v>
      </c>
      <c r="Q39" s="82">
        <v>1</v>
      </c>
      <c r="R39" s="76">
        <v>0.1</v>
      </c>
      <c r="S39" s="42" t="s">
        <v>149</v>
      </c>
      <c r="T39" s="37">
        <v>43831</v>
      </c>
      <c r="U39" s="37">
        <v>44012</v>
      </c>
      <c r="V39" s="33">
        <v>1</v>
      </c>
      <c r="W39" s="33">
        <v>1</v>
      </c>
      <c r="X39" s="38">
        <f t="shared" si="3"/>
        <v>1</v>
      </c>
      <c r="Y39" s="35">
        <f t="shared" si="4"/>
        <v>0.1</v>
      </c>
      <c r="Z39" s="33">
        <v>0</v>
      </c>
      <c r="AA39" s="33">
        <v>1</v>
      </c>
      <c r="AB39" s="38">
        <f t="shared" si="0"/>
        <v>0</v>
      </c>
      <c r="AC39" s="35">
        <f t="shared" si="1"/>
        <v>0</v>
      </c>
      <c r="AD39" s="35">
        <f t="shared" si="2"/>
        <v>0.5</v>
      </c>
      <c r="AE39" s="116"/>
      <c r="AF39" s="36"/>
      <c r="AG39" s="36"/>
      <c r="AH39" s="36"/>
      <c r="AI39" s="36"/>
      <c r="AJ39" s="36"/>
      <c r="AK39" s="36"/>
      <c r="AL39" s="36"/>
      <c r="AM39" s="36"/>
      <c r="AN39" s="36" t="s">
        <v>63</v>
      </c>
      <c r="AO39" s="36"/>
      <c r="AP39" s="36"/>
      <c r="AQ39" s="36"/>
      <c r="AR39" s="36" t="s">
        <v>211</v>
      </c>
      <c r="AS39" s="84" t="s">
        <v>392</v>
      </c>
      <c r="AT39" s="84" t="s">
        <v>347</v>
      </c>
      <c r="AU39" s="97"/>
      <c r="AV39" s="97"/>
      <c r="AW39" s="97"/>
      <c r="AX39" s="97"/>
      <c r="AY39" s="113"/>
      <c r="AZ39" s="97"/>
    </row>
    <row r="40" spans="2:57" ht="48.75" customHeight="1" x14ac:dyDescent="0.2">
      <c r="B40" s="33" t="s">
        <v>103</v>
      </c>
      <c r="C40" s="33" t="s">
        <v>196</v>
      </c>
      <c r="D40" s="33" t="s">
        <v>197</v>
      </c>
      <c r="E40" s="33" t="s">
        <v>198</v>
      </c>
      <c r="F40" s="41" t="s">
        <v>199</v>
      </c>
      <c r="G40" s="42" t="s">
        <v>161</v>
      </c>
      <c r="H40" s="42" t="s">
        <v>200</v>
      </c>
      <c r="I40" s="39" t="s">
        <v>233</v>
      </c>
      <c r="J40" s="56" t="s">
        <v>234</v>
      </c>
      <c r="K40" s="39" t="s">
        <v>235</v>
      </c>
      <c r="L40" s="57" t="s">
        <v>236</v>
      </c>
      <c r="M40" s="33" t="s">
        <v>59</v>
      </c>
      <c r="N40" s="36" t="s">
        <v>70</v>
      </c>
      <c r="O40" s="58" t="s">
        <v>209</v>
      </c>
      <c r="P40" s="36" t="s">
        <v>210</v>
      </c>
      <c r="Q40" s="82">
        <v>1</v>
      </c>
      <c r="R40" s="76">
        <v>0.1</v>
      </c>
      <c r="S40" s="42" t="s">
        <v>191</v>
      </c>
      <c r="T40" s="37">
        <v>43831</v>
      </c>
      <c r="U40" s="37">
        <v>44012</v>
      </c>
      <c r="V40" s="33">
        <v>0</v>
      </c>
      <c r="W40" s="33">
        <v>1</v>
      </c>
      <c r="X40" s="38">
        <v>0</v>
      </c>
      <c r="Y40" s="35">
        <f t="shared" si="4"/>
        <v>0</v>
      </c>
      <c r="Z40" s="33">
        <v>0</v>
      </c>
      <c r="AA40" s="33">
        <v>1</v>
      </c>
      <c r="AB40" s="38">
        <v>0</v>
      </c>
      <c r="AC40" s="35">
        <f t="shared" si="1"/>
        <v>0</v>
      </c>
      <c r="AD40" s="35">
        <f t="shared" si="2"/>
        <v>0</v>
      </c>
      <c r="AE40" s="116"/>
      <c r="AF40" s="36"/>
      <c r="AG40" s="36"/>
      <c r="AH40" s="36"/>
      <c r="AI40" s="36"/>
      <c r="AJ40" s="36"/>
      <c r="AK40" s="36"/>
      <c r="AL40" s="36"/>
      <c r="AM40" s="36"/>
      <c r="AN40" s="36" t="s">
        <v>63</v>
      </c>
      <c r="AO40" s="36"/>
      <c r="AP40" s="36"/>
      <c r="AQ40" s="36"/>
      <c r="AR40" s="36" t="s">
        <v>211</v>
      </c>
      <c r="AS40" s="84" t="s">
        <v>396</v>
      </c>
      <c r="AT40" s="84" t="s">
        <v>397</v>
      </c>
      <c r="AU40" s="97"/>
      <c r="AV40" s="97"/>
      <c r="AW40" s="97"/>
      <c r="AX40" s="97"/>
      <c r="AY40" s="113"/>
      <c r="AZ40" s="97"/>
    </row>
    <row r="41" spans="2:57" ht="201.75" customHeight="1" x14ac:dyDescent="0.2">
      <c r="B41" s="44" t="s">
        <v>103</v>
      </c>
      <c r="C41" s="44" t="s">
        <v>237</v>
      </c>
      <c r="D41" s="44" t="s">
        <v>158</v>
      </c>
      <c r="E41" s="44" t="s">
        <v>238</v>
      </c>
      <c r="F41" s="45" t="s">
        <v>239</v>
      </c>
      <c r="G41" s="42" t="s">
        <v>161</v>
      </c>
      <c r="H41" s="42" t="s">
        <v>240</v>
      </c>
      <c r="I41" s="36" t="s">
        <v>241</v>
      </c>
      <c r="J41" s="59" t="s">
        <v>242</v>
      </c>
      <c r="K41" s="36" t="s">
        <v>243</v>
      </c>
      <c r="L41" s="43" t="s">
        <v>244</v>
      </c>
      <c r="M41" s="36" t="s">
        <v>89</v>
      </c>
      <c r="N41" s="36" t="s">
        <v>77</v>
      </c>
      <c r="O41" s="36">
        <v>1</v>
      </c>
      <c r="P41" s="39" t="s">
        <v>245</v>
      </c>
      <c r="Q41" s="78">
        <v>1</v>
      </c>
      <c r="R41" s="105">
        <v>0.5</v>
      </c>
      <c r="S41" s="59" t="s">
        <v>62</v>
      </c>
      <c r="T41" s="37">
        <v>43831</v>
      </c>
      <c r="U41" s="37">
        <v>44012</v>
      </c>
      <c r="V41" s="33">
        <v>0</v>
      </c>
      <c r="W41" s="33">
        <v>0</v>
      </c>
      <c r="X41" s="38">
        <v>0</v>
      </c>
      <c r="Y41" s="35">
        <v>0</v>
      </c>
      <c r="Z41" s="111">
        <v>1</v>
      </c>
      <c r="AA41" s="35">
        <v>0.5</v>
      </c>
      <c r="AB41" s="38">
        <f t="shared" si="0"/>
        <v>2</v>
      </c>
      <c r="AC41" s="35">
        <f t="shared" si="1"/>
        <v>1</v>
      </c>
      <c r="AD41" s="35">
        <f t="shared" si="2"/>
        <v>1</v>
      </c>
      <c r="AE41" s="116">
        <f>SUM(AD41:AD45)</f>
        <v>3.1</v>
      </c>
      <c r="AF41" s="36" t="s">
        <v>63</v>
      </c>
      <c r="AG41" s="36"/>
      <c r="AH41" s="36"/>
      <c r="AI41" s="36"/>
      <c r="AJ41" s="36"/>
      <c r="AK41" s="36"/>
      <c r="AL41" s="36"/>
      <c r="AM41" s="36"/>
      <c r="AN41" s="36"/>
      <c r="AO41" s="36"/>
      <c r="AP41" s="36"/>
      <c r="AQ41" s="36"/>
      <c r="AR41" s="36" t="s">
        <v>64</v>
      </c>
      <c r="AS41" s="84" t="s">
        <v>375</v>
      </c>
      <c r="AT41" s="84" t="s">
        <v>376</v>
      </c>
      <c r="AU41" s="97"/>
      <c r="AV41" s="97"/>
      <c r="AW41" s="97"/>
      <c r="AX41" s="97"/>
      <c r="AY41" s="84" t="s">
        <v>410</v>
      </c>
      <c r="AZ41" s="84" t="s">
        <v>411</v>
      </c>
    </row>
    <row r="42" spans="2:57" ht="170.25" customHeight="1" x14ac:dyDescent="0.2">
      <c r="B42" s="44" t="s">
        <v>103</v>
      </c>
      <c r="C42" s="44" t="s">
        <v>237</v>
      </c>
      <c r="D42" s="44" t="s">
        <v>158</v>
      </c>
      <c r="E42" s="44" t="s">
        <v>238</v>
      </c>
      <c r="F42" s="45" t="s">
        <v>239</v>
      </c>
      <c r="G42" s="42" t="s">
        <v>161</v>
      </c>
      <c r="H42" s="42" t="s">
        <v>240</v>
      </c>
      <c r="I42" s="36" t="s">
        <v>246</v>
      </c>
      <c r="J42" s="59" t="s">
        <v>247</v>
      </c>
      <c r="K42" s="36" t="s">
        <v>248</v>
      </c>
      <c r="L42" s="43" t="s">
        <v>244</v>
      </c>
      <c r="M42" s="33" t="s">
        <v>59</v>
      </c>
      <c r="N42" s="36" t="s">
        <v>77</v>
      </c>
      <c r="O42" s="36">
        <v>1</v>
      </c>
      <c r="P42" s="39" t="s">
        <v>245</v>
      </c>
      <c r="Q42" s="78">
        <v>1</v>
      </c>
      <c r="R42" s="105">
        <v>0.5</v>
      </c>
      <c r="S42" s="59" t="s">
        <v>62</v>
      </c>
      <c r="T42" s="37">
        <v>43831</v>
      </c>
      <c r="U42" s="37">
        <v>44012</v>
      </c>
      <c r="V42" s="33">
        <v>0</v>
      </c>
      <c r="W42" s="33">
        <v>0</v>
      </c>
      <c r="X42" s="75">
        <v>0</v>
      </c>
      <c r="Y42" s="35">
        <f t="shared" si="4"/>
        <v>0</v>
      </c>
      <c r="Z42" s="35">
        <v>0</v>
      </c>
      <c r="AA42" s="35">
        <v>0.25</v>
      </c>
      <c r="AB42" s="38">
        <f t="shared" si="0"/>
        <v>0</v>
      </c>
      <c r="AC42" s="35">
        <f t="shared" si="1"/>
        <v>0</v>
      </c>
      <c r="AD42" s="35">
        <f t="shared" si="2"/>
        <v>0</v>
      </c>
      <c r="AE42" s="116"/>
      <c r="AF42" s="36" t="s">
        <v>63</v>
      </c>
      <c r="AG42" s="36"/>
      <c r="AH42" s="36"/>
      <c r="AI42" s="36"/>
      <c r="AJ42" s="36"/>
      <c r="AK42" s="36"/>
      <c r="AL42" s="36"/>
      <c r="AM42" s="36"/>
      <c r="AN42" s="36"/>
      <c r="AO42" s="36"/>
      <c r="AP42" s="36"/>
      <c r="AQ42" s="36"/>
      <c r="AR42" s="36" t="s">
        <v>64</v>
      </c>
      <c r="AS42" s="84" t="s">
        <v>408</v>
      </c>
      <c r="AT42" s="84" t="s">
        <v>409</v>
      </c>
      <c r="AU42" s="97"/>
      <c r="AV42" s="97"/>
      <c r="AW42" s="97"/>
      <c r="AX42" s="97"/>
      <c r="AY42" s="84" t="s">
        <v>407</v>
      </c>
      <c r="AZ42" s="97"/>
    </row>
    <row r="43" spans="2:57" ht="61.5" customHeight="1" x14ac:dyDescent="0.2">
      <c r="B43" s="44" t="s">
        <v>103</v>
      </c>
      <c r="C43" s="44" t="s">
        <v>237</v>
      </c>
      <c r="D43" s="44" t="s">
        <v>158</v>
      </c>
      <c r="E43" s="44" t="s">
        <v>238</v>
      </c>
      <c r="F43" s="45" t="s">
        <v>239</v>
      </c>
      <c r="G43" s="42" t="s">
        <v>161</v>
      </c>
      <c r="H43" s="42" t="s">
        <v>240</v>
      </c>
      <c r="I43" s="36" t="s">
        <v>249</v>
      </c>
      <c r="J43" s="59" t="s">
        <v>250</v>
      </c>
      <c r="K43" s="36" t="s">
        <v>251</v>
      </c>
      <c r="L43" s="43" t="s">
        <v>252</v>
      </c>
      <c r="M43" s="33" t="s">
        <v>59</v>
      </c>
      <c r="N43" s="36" t="s">
        <v>77</v>
      </c>
      <c r="O43" s="36">
        <v>1</v>
      </c>
      <c r="P43" s="39" t="s">
        <v>253</v>
      </c>
      <c r="Q43" s="78">
        <v>1</v>
      </c>
      <c r="R43" s="105">
        <v>0.5</v>
      </c>
      <c r="S43" s="59" t="s">
        <v>62</v>
      </c>
      <c r="T43" s="37">
        <v>43831</v>
      </c>
      <c r="U43" s="37">
        <v>44012</v>
      </c>
      <c r="V43" s="38">
        <v>1</v>
      </c>
      <c r="W43" s="38">
        <v>1</v>
      </c>
      <c r="X43" s="38">
        <f t="shared" si="3"/>
        <v>1</v>
      </c>
      <c r="Y43" s="35">
        <f t="shared" si="4"/>
        <v>0.5</v>
      </c>
      <c r="Z43" s="35">
        <v>1</v>
      </c>
      <c r="AA43" s="35">
        <v>1</v>
      </c>
      <c r="AB43" s="38">
        <f t="shared" si="0"/>
        <v>1</v>
      </c>
      <c r="AC43" s="35">
        <f t="shared" si="1"/>
        <v>0.5</v>
      </c>
      <c r="AD43" s="35">
        <f t="shared" si="2"/>
        <v>1</v>
      </c>
      <c r="AE43" s="116"/>
      <c r="AF43" s="36" t="s">
        <v>63</v>
      </c>
      <c r="AG43" s="36"/>
      <c r="AH43" s="36"/>
      <c r="AI43" s="36"/>
      <c r="AJ43" s="36"/>
      <c r="AK43" s="36"/>
      <c r="AL43" s="36"/>
      <c r="AM43" s="36"/>
      <c r="AN43" s="36"/>
      <c r="AO43" s="36"/>
      <c r="AP43" s="36"/>
      <c r="AQ43" s="36"/>
      <c r="AR43" s="36" t="s">
        <v>64</v>
      </c>
      <c r="AS43" s="77" t="s">
        <v>377</v>
      </c>
      <c r="AT43" s="77" t="s">
        <v>378</v>
      </c>
      <c r="AU43" s="97"/>
      <c r="AV43" s="97"/>
      <c r="AW43" s="97"/>
      <c r="AX43" s="97"/>
      <c r="AY43" s="77" t="s">
        <v>412</v>
      </c>
      <c r="AZ43" s="97"/>
    </row>
    <row r="44" spans="2:57" ht="57.75" customHeight="1" x14ac:dyDescent="0.2">
      <c r="B44" s="44" t="s">
        <v>103</v>
      </c>
      <c r="C44" s="44" t="s">
        <v>237</v>
      </c>
      <c r="D44" s="44" t="s">
        <v>158</v>
      </c>
      <c r="E44" s="44" t="s">
        <v>238</v>
      </c>
      <c r="F44" s="45" t="s">
        <v>239</v>
      </c>
      <c r="G44" s="42" t="s">
        <v>161</v>
      </c>
      <c r="H44" s="42" t="s">
        <v>240</v>
      </c>
      <c r="I44" s="36" t="s">
        <v>254</v>
      </c>
      <c r="J44" s="59" t="s">
        <v>255</v>
      </c>
      <c r="K44" s="36" t="s">
        <v>256</v>
      </c>
      <c r="L44" s="60" t="s">
        <v>257</v>
      </c>
      <c r="M44" s="36" t="s">
        <v>89</v>
      </c>
      <c r="N44" s="36" t="s">
        <v>77</v>
      </c>
      <c r="O44" s="36">
        <v>2</v>
      </c>
      <c r="P44" s="39" t="s">
        <v>258</v>
      </c>
      <c r="Q44" s="78">
        <v>1</v>
      </c>
      <c r="R44" s="105">
        <v>0.5</v>
      </c>
      <c r="S44" s="59" t="s">
        <v>62</v>
      </c>
      <c r="T44" s="37">
        <v>43831</v>
      </c>
      <c r="U44" s="37">
        <v>44012</v>
      </c>
      <c r="V44" s="33">
        <v>100</v>
      </c>
      <c r="W44" s="33">
        <v>100</v>
      </c>
      <c r="X44" s="38">
        <f t="shared" si="3"/>
        <v>1</v>
      </c>
      <c r="Y44" s="35">
        <f t="shared" si="4"/>
        <v>0.5</v>
      </c>
      <c r="Z44" s="38">
        <v>0.15</v>
      </c>
      <c r="AA44" s="35">
        <v>0.5</v>
      </c>
      <c r="AB44" s="38">
        <v>0</v>
      </c>
      <c r="AC44" s="35">
        <f t="shared" si="1"/>
        <v>0</v>
      </c>
      <c r="AD44" s="35">
        <f>(X44+AB44)/2</f>
        <v>0.5</v>
      </c>
      <c r="AE44" s="116"/>
      <c r="AF44" s="36"/>
      <c r="AG44" s="36"/>
      <c r="AH44" s="36"/>
      <c r="AI44" s="36"/>
      <c r="AJ44" s="36" t="s">
        <v>63</v>
      </c>
      <c r="AK44" s="36"/>
      <c r="AL44" s="36"/>
      <c r="AM44" s="36"/>
      <c r="AN44" s="36"/>
      <c r="AO44" s="36"/>
      <c r="AP44" s="36"/>
      <c r="AQ44" s="36"/>
      <c r="AR44" s="36" t="s">
        <v>64</v>
      </c>
      <c r="AS44" s="77" t="s">
        <v>379</v>
      </c>
      <c r="AT44" s="77" t="s">
        <v>380</v>
      </c>
      <c r="AU44" s="97"/>
      <c r="AV44" s="97"/>
      <c r="AW44" s="97"/>
      <c r="AX44" s="97"/>
      <c r="AY44" s="77" t="s">
        <v>413</v>
      </c>
      <c r="AZ44" s="97"/>
    </row>
    <row r="45" spans="2:57" ht="66" customHeight="1" x14ac:dyDescent="0.2">
      <c r="B45" s="44" t="s">
        <v>103</v>
      </c>
      <c r="C45" s="44" t="s">
        <v>237</v>
      </c>
      <c r="D45" s="44" t="s">
        <v>158</v>
      </c>
      <c r="E45" s="44" t="s">
        <v>238</v>
      </c>
      <c r="F45" s="45" t="s">
        <v>239</v>
      </c>
      <c r="G45" s="42" t="s">
        <v>161</v>
      </c>
      <c r="H45" s="42" t="s">
        <v>240</v>
      </c>
      <c r="I45" s="36" t="s">
        <v>259</v>
      </c>
      <c r="J45" s="59" t="s">
        <v>260</v>
      </c>
      <c r="K45" s="36" t="s">
        <v>259</v>
      </c>
      <c r="L45" s="60" t="s">
        <v>261</v>
      </c>
      <c r="M45" s="36" t="s">
        <v>89</v>
      </c>
      <c r="N45" s="36" t="s">
        <v>77</v>
      </c>
      <c r="O45" s="36">
        <v>3</v>
      </c>
      <c r="P45" s="39" t="s">
        <v>262</v>
      </c>
      <c r="Q45" s="78">
        <v>1</v>
      </c>
      <c r="R45" s="105">
        <v>0.5</v>
      </c>
      <c r="S45" s="59" t="s">
        <v>62</v>
      </c>
      <c r="T45" s="37">
        <v>43831</v>
      </c>
      <c r="U45" s="37">
        <v>44012</v>
      </c>
      <c r="V45" s="33">
        <v>50</v>
      </c>
      <c r="W45" s="33">
        <v>50</v>
      </c>
      <c r="X45" s="38">
        <f t="shared" si="3"/>
        <v>1</v>
      </c>
      <c r="Y45" s="35">
        <f t="shared" si="4"/>
        <v>0.5</v>
      </c>
      <c r="Z45" s="38">
        <v>0.1</v>
      </c>
      <c r="AA45" s="35">
        <v>0.5</v>
      </c>
      <c r="AB45" s="38">
        <f t="shared" si="0"/>
        <v>0.2</v>
      </c>
      <c r="AC45" s="35">
        <f t="shared" si="1"/>
        <v>0.1</v>
      </c>
      <c r="AD45" s="35">
        <f t="shared" ref="AD45:AD54" si="5">(X45+AB45)/2</f>
        <v>0.6</v>
      </c>
      <c r="AE45" s="116"/>
      <c r="AF45" s="36"/>
      <c r="AG45" s="36"/>
      <c r="AH45" s="36"/>
      <c r="AI45" s="36"/>
      <c r="AJ45" s="36" t="s">
        <v>63</v>
      </c>
      <c r="AK45" s="36"/>
      <c r="AL45" s="36"/>
      <c r="AM45" s="36"/>
      <c r="AN45" s="36"/>
      <c r="AO45" s="36"/>
      <c r="AP45" s="36"/>
      <c r="AQ45" s="36"/>
      <c r="AR45" s="36" t="s">
        <v>64</v>
      </c>
      <c r="AS45" s="77" t="s">
        <v>381</v>
      </c>
      <c r="AT45" s="77" t="s">
        <v>382</v>
      </c>
      <c r="AU45" s="97"/>
      <c r="AV45" s="97"/>
      <c r="AW45" s="97"/>
      <c r="AX45" s="97"/>
      <c r="AY45" s="77" t="s">
        <v>481</v>
      </c>
      <c r="AZ45" s="77" t="s">
        <v>482</v>
      </c>
    </row>
    <row r="46" spans="2:57" s="20" customFormat="1" ht="48.75" customHeight="1" x14ac:dyDescent="0.2">
      <c r="B46" s="33" t="s">
        <v>103</v>
      </c>
      <c r="C46" s="33" t="s">
        <v>196</v>
      </c>
      <c r="D46" s="36" t="s">
        <v>263</v>
      </c>
      <c r="E46" s="36" t="s">
        <v>264</v>
      </c>
      <c r="F46" s="89" t="s">
        <v>265</v>
      </c>
      <c r="G46" s="42" t="s">
        <v>266</v>
      </c>
      <c r="H46" s="42" t="s">
        <v>267</v>
      </c>
      <c r="I46" s="36" t="s">
        <v>268</v>
      </c>
      <c r="J46" s="59" t="s">
        <v>269</v>
      </c>
      <c r="K46" s="36" t="s">
        <v>270</v>
      </c>
      <c r="L46" s="60" t="s">
        <v>271</v>
      </c>
      <c r="M46" s="61" t="s">
        <v>59</v>
      </c>
      <c r="N46" s="61" t="s">
        <v>77</v>
      </c>
      <c r="O46" s="36" t="s">
        <v>69</v>
      </c>
      <c r="P46" s="36" t="s">
        <v>69</v>
      </c>
      <c r="Q46" s="52">
        <v>1</v>
      </c>
      <c r="R46" s="62">
        <v>0.4</v>
      </c>
      <c r="S46" s="59" t="s">
        <v>62</v>
      </c>
      <c r="T46" s="37">
        <v>43831</v>
      </c>
      <c r="U46" s="37">
        <v>44012</v>
      </c>
      <c r="V46" s="106">
        <v>12</v>
      </c>
      <c r="W46" s="106">
        <v>27</v>
      </c>
      <c r="X46" s="38">
        <f>IF(W46=0,"N/A",V46/W46)</f>
        <v>0.44444444444444442</v>
      </c>
      <c r="Y46" s="35">
        <f t="shared" si="4"/>
        <v>0.17777777777777778</v>
      </c>
      <c r="Z46" s="106">
        <v>2</v>
      </c>
      <c r="AA46" s="106">
        <v>3</v>
      </c>
      <c r="AB46" s="38">
        <f t="shared" si="0"/>
        <v>0.66666666666666663</v>
      </c>
      <c r="AC46" s="35">
        <f t="shared" si="1"/>
        <v>0.26666666666666666</v>
      </c>
      <c r="AD46" s="35">
        <f t="shared" si="5"/>
        <v>0.55555555555555558</v>
      </c>
      <c r="AE46" s="116">
        <f>SUM(AD46:AD48)</f>
        <v>1.7777777777777777</v>
      </c>
      <c r="AF46" s="36" t="s">
        <v>63</v>
      </c>
      <c r="AG46" s="36"/>
      <c r="AH46" s="36"/>
      <c r="AI46" s="36"/>
      <c r="AJ46" s="36"/>
      <c r="AK46" s="36"/>
      <c r="AL46" s="36"/>
      <c r="AM46" s="36"/>
      <c r="AN46" s="36"/>
      <c r="AO46" s="36"/>
      <c r="AP46" s="36"/>
      <c r="AQ46" s="36"/>
      <c r="AR46" s="36" t="s">
        <v>64</v>
      </c>
      <c r="AS46" s="77" t="s">
        <v>370</v>
      </c>
      <c r="AT46" s="77" t="s">
        <v>346</v>
      </c>
      <c r="AU46" s="126"/>
      <c r="AV46" s="126"/>
      <c r="AW46" s="126"/>
      <c r="AX46" s="95"/>
      <c r="AY46" s="77" t="s">
        <v>451</v>
      </c>
      <c r="AZ46" s="77" t="s">
        <v>346</v>
      </c>
    </row>
    <row r="47" spans="2:57" s="20" customFormat="1" ht="48.75" customHeight="1" x14ac:dyDescent="0.2">
      <c r="B47" s="33" t="s">
        <v>103</v>
      </c>
      <c r="C47" s="33" t="s">
        <v>196</v>
      </c>
      <c r="D47" s="36" t="s">
        <v>263</v>
      </c>
      <c r="E47" s="36" t="s">
        <v>264</v>
      </c>
      <c r="F47" s="89" t="s">
        <v>265</v>
      </c>
      <c r="G47" s="42" t="s">
        <v>266</v>
      </c>
      <c r="H47" s="42" t="s">
        <v>267</v>
      </c>
      <c r="I47" s="36" t="s">
        <v>272</v>
      </c>
      <c r="J47" s="59" t="s">
        <v>273</v>
      </c>
      <c r="K47" s="36" t="s">
        <v>274</v>
      </c>
      <c r="L47" s="60" t="s">
        <v>275</v>
      </c>
      <c r="M47" s="61" t="s">
        <v>59</v>
      </c>
      <c r="N47" s="61" t="s">
        <v>77</v>
      </c>
      <c r="O47" s="36" t="s">
        <v>69</v>
      </c>
      <c r="P47" s="36" t="s">
        <v>69</v>
      </c>
      <c r="Q47" s="52">
        <v>1</v>
      </c>
      <c r="R47" s="62">
        <v>0.4</v>
      </c>
      <c r="S47" s="59" t="s">
        <v>62</v>
      </c>
      <c r="T47" s="37">
        <v>43831</v>
      </c>
      <c r="U47" s="37">
        <v>44012</v>
      </c>
      <c r="V47" s="106">
        <v>27</v>
      </c>
      <c r="W47" s="106">
        <v>27</v>
      </c>
      <c r="X47" s="38">
        <f>IF(W47=0,"N/A",V47/W47)</f>
        <v>1</v>
      </c>
      <c r="Y47" s="35">
        <f t="shared" si="4"/>
        <v>0.4</v>
      </c>
      <c r="Z47" s="106">
        <v>2</v>
      </c>
      <c r="AA47" s="106">
        <v>3</v>
      </c>
      <c r="AB47" s="38">
        <f t="shared" si="0"/>
        <v>0.66666666666666663</v>
      </c>
      <c r="AC47" s="35">
        <f t="shared" si="1"/>
        <v>0.26666666666666666</v>
      </c>
      <c r="AD47" s="35">
        <f t="shared" si="5"/>
        <v>0.83333333333333326</v>
      </c>
      <c r="AE47" s="116"/>
      <c r="AF47" s="36" t="s">
        <v>63</v>
      </c>
      <c r="AG47" s="36"/>
      <c r="AH47" s="36"/>
      <c r="AI47" s="36"/>
      <c r="AJ47" s="36"/>
      <c r="AK47" s="36"/>
      <c r="AL47" s="36"/>
      <c r="AM47" s="36"/>
      <c r="AN47" s="36"/>
      <c r="AO47" s="36"/>
      <c r="AP47" s="36"/>
      <c r="AQ47" s="36"/>
      <c r="AR47" s="36" t="s">
        <v>64</v>
      </c>
      <c r="AS47" s="77" t="s">
        <v>371</v>
      </c>
      <c r="AT47" s="77" t="s">
        <v>346</v>
      </c>
      <c r="AU47" s="95"/>
      <c r="AV47" s="95"/>
      <c r="AW47" s="95"/>
      <c r="AX47" s="95"/>
      <c r="AY47" s="77" t="s">
        <v>452</v>
      </c>
      <c r="AZ47" s="77" t="s">
        <v>346</v>
      </c>
    </row>
    <row r="48" spans="2:57" s="20" customFormat="1" ht="81.75" customHeight="1" x14ac:dyDescent="0.2">
      <c r="B48" s="33" t="s">
        <v>103</v>
      </c>
      <c r="C48" s="33" t="s">
        <v>196</v>
      </c>
      <c r="D48" s="36" t="s">
        <v>263</v>
      </c>
      <c r="E48" s="36" t="s">
        <v>264</v>
      </c>
      <c r="F48" s="89" t="s">
        <v>265</v>
      </c>
      <c r="G48" s="42" t="s">
        <v>266</v>
      </c>
      <c r="H48" s="42" t="s">
        <v>267</v>
      </c>
      <c r="I48" s="36" t="s">
        <v>276</v>
      </c>
      <c r="J48" s="36" t="s">
        <v>277</v>
      </c>
      <c r="K48" s="36" t="s">
        <v>278</v>
      </c>
      <c r="L48" s="36" t="s">
        <v>279</v>
      </c>
      <c r="M48" s="33" t="s">
        <v>280</v>
      </c>
      <c r="N48" s="36" t="s">
        <v>77</v>
      </c>
      <c r="O48" s="36" t="s">
        <v>69</v>
      </c>
      <c r="P48" s="36" t="s">
        <v>69</v>
      </c>
      <c r="Q48" s="52">
        <v>1</v>
      </c>
      <c r="R48" s="107">
        <v>0.2</v>
      </c>
      <c r="S48" s="36" t="s">
        <v>328</v>
      </c>
      <c r="T48" s="37">
        <v>43831</v>
      </c>
      <c r="U48" s="37">
        <v>44012</v>
      </c>
      <c r="V48" s="106">
        <v>12</v>
      </c>
      <c r="W48" s="106">
        <v>27</v>
      </c>
      <c r="X48" s="38">
        <f>IF(W48=0,"N/A",V48/W48)</f>
        <v>0.44444444444444442</v>
      </c>
      <c r="Y48" s="35">
        <f t="shared" si="4"/>
        <v>8.8888888888888892E-2</v>
      </c>
      <c r="Z48" s="106">
        <v>1</v>
      </c>
      <c r="AA48" s="106">
        <v>3</v>
      </c>
      <c r="AB48" s="38">
        <f t="shared" si="0"/>
        <v>0.33333333333333331</v>
      </c>
      <c r="AC48" s="35">
        <f t="shared" si="1"/>
        <v>6.6666666666666666E-2</v>
      </c>
      <c r="AD48" s="35">
        <f t="shared" si="5"/>
        <v>0.38888888888888884</v>
      </c>
      <c r="AE48" s="116"/>
      <c r="AF48" s="36" t="s">
        <v>63</v>
      </c>
      <c r="AG48" s="36"/>
      <c r="AH48" s="36"/>
      <c r="AI48" s="36"/>
      <c r="AJ48" s="36"/>
      <c r="AK48" s="36"/>
      <c r="AL48" s="36"/>
      <c r="AM48" s="36"/>
      <c r="AN48" s="36"/>
      <c r="AO48" s="36"/>
      <c r="AP48" s="36"/>
      <c r="AQ48" s="36"/>
      <c r="AR48" s="36" t="s">
        <v>211</v>
      </c>
      <c r="AS48" s="77" t="s">
        <v>450</v>
      </c>
      <c r="AT48" s="93"/>
      <c r="AU48" s="126"/>
      <c r="AV48" s="126"/>
      <c r="AW48" s="126"/>
      <c r="AX48" s="126"/>
      <c r="AY48" s="77" t="s">
        <v>450</v>
      </c>
      <c r="AZ48" s="94"/>
    </row>
    <row r="49" spans="2:61" s="87" customFormat="1" ht="114.75" customHeight="1" x14ac:dyDescent="0.2">
      <c r="B49" s="44" t="s">
        <v>103</v>
      </c>
      <c r="C49" s="33" t="s">
        <v>281</v>
      </c>
      <c r="D49" s="108" t="s">
        <v>158</v>
      </c>
      <c r="E49" s="108" t="s">
        <v>238</v>
      </c>
      <c r="F49" s="89" t="s">
        <v>282</v>
      </c>
      <c r="G49" s="42" t="s">
        <v>283</v>
      </c>
      <c r="H49" s="42" t="s">
        <v>284</v>
      </c>
      <c r="I49" s="109" t="s">
        <v>335</v>
      </c>
      <c r="J49" s="110" t="s">
        <v>334</v>
      </c>
      <c r="K49" s="109" t="s">
        <v>336</v>
      </c>
      <c r="L49" s="36" t="s">
        <v>338</v>
      </c>
      <c r="M49" s="36" t="s">
        <v>89</v>
      </c>
      <c r="N49" s="36" t="s">
        <v>47</v>
      </c>
      <c r="O49" s="36">
        <v>1000</v>
      </c>
      <c r="P49" s="36" t="s">
        <v>337</v>
      </c>
      <c r="Q49" s="35">
        <v>0.1</v>
      </c>
      <c r="R49" s="35">
        <v>0</v>
      </c>
      <c r="S49" s="36" t="s">
        <v>333</v>
      </c>
      <c r="T49" s="37">
        <v>43831</v>
      </c>
      <c r="U49" s="37">
        <v>44012</v>
      </c>
      <c r="V49" s="35">
        <v>0.05</v>
      </c>
      <c r="W49" s="38">
        <v>0.25</v>
      </c>
      <c r="X49" s="38">
        <f>IF(W49=0,"N/A",V49/W49)</f>
        <v>0.2</v>
      </c>
      <c r="Y49" s="35">
        <f t="shared" ref="Y49" si="6">IF(X49="N/A","N/A",(X49*$R49))</f>
        <v>0</v>
      </c>
      <c r="Z49" s="86"/>
      <c r="AA49" s="86">
        <v>0.05</v>
      </c>
      <c r="AB49" s="38">
        <f t="shared" ref="AB49" si="7">IF(AA49=0,"N/A",Z49/AA49)</f>
        <v>0</v>
      </c>
      <c r="AC49" s="35">
        <f t="shared" ref="AC49" si="8">IF(AB49="N/A","N/A",(AB49*$R49))</f>
        <v>0</v>
      </c>
      <c r="AD49" s="35">
        <f t="shared" si="5"/>
        <v>0.1</v>
      </c>
      <c r="AE49" s="35"/>
      <c r="AF49" s="36"/>
      <c r="AG49" s="36"/>
      <c r="AH49" s="36"/>
      <c r="AI49" s="36"/>
      <c r="AJ49" s="36"/>
      <c r="AK49" s="36"/>
      <c r="AL49" s="36"/>
      <c r="AM49" s="36"/>
      <c r="AN49" s="36"/>
      <c r="AO49" s="36"/>
      <c r="AP49" s="36"/>
      <c r="AQ49" s="36"/>
      <c r="AR49" s="36" t="s">
        <v>64</v>
      </c>
      <c r="AS49" s="77" t="s">
        <v>393</v>
      </c>
      <c r="AT49" s="36" t="s">
        <v>394</v>
      </c>
      <c r="AU49" s="94"/>
      <c r="AV49" s="94"/>
      <c r="AW49" s="94"/>
      <c r="AX49" s="94"/>
      <c r="AY49" s="94"/>
      <c r="AZ49" s="94"/>
    </row>
    <row r="50" spans="2:61" ht="48.75" customHeight="1" x14ac:dyDescent="0.2">
      <c r="B50" s="121" t="s">
        <v>285</v>
      </c>
      <c r="C50" s="42" t="s">
        <v>286</v>
      </c>
      <c r="D50" s="33" t="s">
        <v>129</v>
      </c>
      <c r="E50" s="33" t="s">
        <v>130</v>
      </c>
      <c r="F50" s="63" t="s">
        <v>287</v>
      </c>
      <c r="G50" s="42" t="s">
        <v>288</v>
      </c>
      <c r="H50" s="42" t="s">
        <v>289</v>
      </c>
      <c r="I50" s="36" t="s">
        <v>290</v>
      </c>
      <c r="J50" s="36" t="s">
        <v>291</v>
      </c>
      <c r="K50" s="36" t="s">
        <v>292</v>
      </c>
      <c r="L50" s="36" t="s">
        <v>293</v>
      </c>
      <c r="M50" s="33" t="s">
        <v>59</v>
      </c>
      <c r="N50" s="36" t="s">
        <v>294</v>
      </c>
      <c r="O50" s="36" t="s">
        <v>453</v>
      </c>
      <c r="P50" s="36" t="s">
        <v>458</v>
      </c>
      <c r="Q50" s="36" t="s">
        <v>462</v>
      </c>
      <c r="R50" s="64">
        <v>0.2</v>
      </c>
      <c r="S50" s="36" t="s">
        <v>465</v>
      </c>
      <c r="T50" s="36" t="s">
        <v>295</v>
      </c>
      <c r="U50" s="36" t="s">
        <v>295</v>
      </c>
      <c r="V50" s="91">
        <v>0.5</v>
      </c>
      <c r="W50" s="91">
        <v>0.5</v>
      </c>
      <c r="X50" s="38">
        <f t="shared" si="3"/>
        <v>1</v>
      </c>
      <c r="Y50" s="35">
        <f>IF(X50="N/A","N/A",(X50*$R50))</f>
        <v>0.2</v>
      </c>
      <c r="Z50" s="50">
        <v>0.5</v>
      </c>
      <c r="AA50" s="86">
        <v>0.5</v>
      </c>
      <c r="AB50" s="38">
        <f t="shared" si="0"/>
        <v>1</v>
      </c>
      <c r="AC50" s="35">
        <f t="shared" si="1"/>
        <v>0.2</v>
      </c>
      <c r="AD50" s="35">
        <f t="shared" si="5"/>
        <v>1</v>
      </c>
      <c r="AE50" s="116">
        <f>SUM(AD50:AD54)</f>
        <v>4.83</v>
      </c>
      <c r="AF50" s="36" t="s">
        <v>63</v>
      </c>
      <c r="AG50" s="36"/>
      <c r="AH50" s="36"/>
      <c r="AI50" s="36"/>
      <c r="AJ50" s="36"/>
      <c r="AK50" s="36"/>
      <c r="AL50" s="36"/>
      <c r="AM50" s="36"/>
      <c r="AN50" s="36" t="s">
        <v>63</v>
      </c>
      <c r="AO50" s="36"/>
      <c r="AP50" s="36"/>
      <c r="AQ50" s="36"/>
      <c r="AR50" s="36" t="s">
        <v>296</v>
      </c>
      <c r="AS50" s="92" t="s">
        <v>348</v>
      </c>
      <c r="AT50" s="64" t="s">
        <v>478</v>
      </c>
      <c r="AU50" s="97"/>
      <c r="AV50" s="97"/>
      <c r="AW50" s="97"/>
      <c r="AX50" s="97"/>
      <c r="AY50" s="92" t="s">
        <v>468</v>
      </c>
      <c r="AZ50" s="92" t="s">
        <v>473</v>
      </c>
    </row>
    <row r="51" spans="2:61" ht="48.75" customHeight="1" x14ac:dyDescent="0.2">
      <c r="B51" s="122"/>
      <c r="C51" s="42" t="s">
        <v>286</v>
      </c>
      <c r="D51" s="33" t="s">
        <v>129</v>
      </c>
      <c r="E51" s="33" t="s">
        <v>130</v>
      </c>
      <c r="F51" s="63" t="s">
        <v>287</v>
      </c>
      <c r="G51" s="42" t="s">
        <v>288</v>
      </c>
      <c r="H51" s="42" t="s">
        <v>289</v>
      </c>
      <c r="I51" s="33" t="s">
        <v>297</v>
      </c>
      <c r="J51" s="33" t="s">
        <v>298</v>
      </c>
      <c r="K51" s="33" t="s">
        <v>299</v>
      </c>
      <c r="L51" s="33" t="s">
        <v>300</v>
      </c>
      <c r="M51" s="33" t="s">
        <v>59</v>
      </c>
      <c r="N51" s="36" t="s">
        <v>294</v>
      </c>
      <c r="O51" s="36" t="s">
        <v>454</v>
      </c>
      <c r="P51" s="36" t="s">
        <v>459</v>
      </c>
      <c r="Q51" s="64" t="s">
        <v>463</v>
      </c>
      <c r="R51" s="64">
        <v>0.2</v>
      </c>
      <c r="S51" s="36" t="s">
        <v>191</v>
      </c>
      <c r="T51" s="36" t="s">
        <v>301</v>
      </c>
      <c r="U51" s="36" t="s">
        <v>295</v>
      </c>
      <c r="V51" s="91">
        <v>1</v>
      </c>
      <c r="W51" s="91">
        <v>1</v>
      </c>
      <c r="X51" s="38">
        <f t="shared" si="3"/>
        <v>1</v>
      </c>
      <c r="Y51" s="35">
        <f t="shared" si="4"/>
        <v>0.2</v>
      </c>
      <c r="Z51" s="50">
        <v>0</v>
      </c>
      <c r="AA51" s="64">
        <v>0</v>
      </c>
      <c r="AB51" s="38">
        <v>0</v>
      </c>
      <c r="AC51" s="35">
        <f t="shared" si="1"/>
        <v>0</v>
      </c>
      <c r="AD51" s="35">
        <f>(X51)</f>
        <v>1</v>
      </c>
      <c r="AE51" s="116"/>
      <c r="AF51" s="36" t="s">
        <v>63</v>
      </c>
      <c r="AG51" s="36"/>
      <c r="AH51" s="36"/>
      <c r="AI51" s="36"/>
      <c r="AJ51" s="36"/>
      <c r="AK51" s="36"/>
      <c r="AL51" s="36"/>
      <c r="AM51" s="36"/>
      <c r="AN51" s="36" t="s">
        <v>63</v>
      </c>
      <c r="AO51" s="36"/>
      <c r="AP51" s="36"/>
      <c r="AQ51" s="36"/>
      <c r="AR51" s="36" t="s">
        <v>296</v>
      </c>
      <c r="AS51" s="92" t="s">
        <v>467</v>
      </c>
      <c r="AT51" s="64" t="s">
        <v>479</v>
      </c>
      <c r="AU51" s="97"/>
      <c r="AV51" s="97"/>
      <c r="AW51" s="97"/>
      <c r="AX51" s="97"/>
      <c r="AY51" s="92" t="s">
        <v>469</v>
      </c>
      <c r="AZ51" s="92" t="s">
        <v>474</v>
      </c>
    </row>
    <row r="52" spans="2:61" ht="48.75" customHeight="1" x14ac:dyDescent="0.2">
      <c r="B52" s="122"/>
      <c r="C52" s="42" t="s">
        <v>286</v>
      </c>
      <c r="D52" s="33" t="s">
        <v>129</v>
      </c>
      <c r="E52" s="33" t="s">
        <v>130</v>
      </c>
      <c r="F52" s="63" t="s">
        <v>287</v>
      </c>
      <c r="G52" s="42" t="s">
        <v>288</v>
      </c>
      <c r="H52" s="42" t="s">
        <v>289</v>
      </c>
      <c r="I52" s="36" t="s">
        <v>302</v>
      </c>
      <c r="J52" s="36" t="s">
        <v>303</v>
      </c>
      <c r="K52" s="36" t="s">
        <v>304</v>
      </c>
      <c r="L52" s="36" t="s">
        <v>305</v>
      </c>
      <c r="M52" s="33" t="s">
        <v>59</v>
      </c>
      <c r="N52" s="36" t="s">
        <v>306</v>
      </c>
      <c r="O52" s="36" t="s">
        <v>455</v>
      </c>
      <c r="P52" s="36" t="s">
        <v>307</v>
      </c>
      <c r="Q52" s="36" t="s">
        <v>308</v>
      </c>
      <c r="R52" s="64">
        <v>0.2</v>
      </c>
      <c r="S52" s="36" t="s">
        <v>466</v>
      </c>
      <c r="T52" s="37">
        <v>43466</v>
      </c>
      <c r="U52" s="37">
        <v>43830</v>
      </c>
      <c r="V52" s="91">
        <v>0.5</v>
      </c>
      <c r="W52" s="91">
        <v>0.5</v>
      </c>
      <c r="X52" s="38">
        <f>IF(W52=0,"N/A",V52/W52)</f>
        <v>1</v>
      </c>
      <c r="Y52" s="35">
        <f>IF(X52="N/A","N/A",(X52*$R52))</f>
        <v>0.2</v>
      </c>
      <c r="Z52" s="50">
        <v>0</v>
      </c>
      <c r="AA52" s="64">
        <v>0</v>
      </c>
      <c r="AB52" s="38">
        <v>0</v>
      </c>
      <c r="AC52" s="35">
        <v>0</v>
      </c>
      <c r="AD52" s="35">
        <f>(X52)</f>
        <v>1</v>
      </c>
      <c r="AE52" s="116"/>
      <c r="AF52" s="36"/>
      <c r="AG52" s="36"/>
      <c r="AH52" s="36"/>
      <c r="AI52" s="36"/>
      <c r="AJ52" s="36"/>
      <c r="AK52" s="36"/>
      <c r="AL52" s="36"/>
      <c r="AM52" s="36"/>
      <c r="AN52" s="36" t="s">
        <v>63</v>
      </c>
      <c r="AO52" s="36"/>
      <c r="AP52" s="36"/>
      <c r="AQ52" s="36"/>
      <c r="AR52" s="36" t="s">
        <v>296</v>
      </c>
      <c r="AS52" s="92" t="s">
        <v>349</v>
      </c>
      <c r="AT52" s="64" t="s">
        <v>480</v>
      </c>
      <c r="AU52" s="97"/>
      <c r="AV52" s="97"/>
      <c r="AW52" s="97"/>
      <c r="AX52" s="97"/>
      <c r="AY52" s="92" t="s">
        <v>470</v>
      </c>
      <c r="AZ52" s="92" t="s">
        <v>475</v>
      </c>
    </row>
    <row r="53" spans="2:61" ht="48.75" customHeight="1" x14ac:dyDescent="0.2">
      <c r="B53" s="122"/>
      <c r="C53" s="42" t="s">
        <v>286</v>
      </c>
      <c r="D53" s="33" t="s">
        <v>129</v>
      </c>
      <c r="E53" s="33" t="s">
        <v>130</v>
      </c>
      <c r="F53" s="63" t="s">
        <v>287</v>
      </c>
      <c r="G53" s="42" t="s">
        <v>288</v>
      </c>
      <c r="H53" s="42" t="s">
        <v>289</v>
      </c>
      <c r="I53" s="36" t="s">
        <v>309</v>
      </c>
      <c r="J53" s="36" t="s">
        <v>310</v>
      </c>
      <c r="K53" s="36" t="s">
        <v>311</v>
      </c>
      <c r="L53" s="36" t="s">
        <v>312</v>
      </c>
      <c r="M53" s="33" t="s">
        <v>313</v>
      </c>
      <c r="N53" s="36" t="s">
        <v>294</v>
      </c>
      <c r="O53" s="36" t="s">
        <v>456</v>
      </c>
      <c r="P53" s="36" t="s">
        <v>460</v>
      </c>
      <c r="Q53" s="36" t="s">
        <v>464</v>
      </c>
      <c r="R53" s="64">
        <v>0.2</v>
      </c>
      <c r="S53" s="36" t="s">
        <v>466</v>
      </c>
      <c r="T53" s="37">
        <v>43466</v>
      </c>
      <c r="U53" s="37">
        <v>43830</v>
      </c>
      <c r="V53" s="50">
        <v>1</v>
      </c>
      <c r="W53" s="64">
        <v>1</v>
      </c>
      <c r="X53" s="38">
        <f t="shared" si="3"/>
        <v>1</v>
      </c>
      <c r="Y53" s="35">
        <f t="shared" si="4"/>
        <v>0.2</v>
      </c>
      <c r="Z53" s="50">
        <v>0</v>
      </c>
      <c r="AA53" s="64">
        <v>0</v>
      </c>
      <c r="AB53" s="38">
        <v>0</v>
      </c>
      <c r="AC53" s="35">
        <v>0</v>
      </c>
      <c r="AD53" s="35">
        <f>(X53)</f>
        <v>1</v>
      </c>
      <c r="AE53" s="116"/>
      <c r="AF53" s="36"/>
      <c r="AG53" s="36"/>
      <c r="AH53" s="36"/>
      <c r="AI53" s="36"/>
      <c r="AJ53" s="36"/>
      <c r="AK53" s="36"/>
      <c r="AL53" s="36"/>
      <c r="AM53" s="36"/>
      <c r="AN53" s="36" t="s">
        <v>63</v>
      </c>
      <c r="AO53" s="36"/>
      <c r="AP53" s="36"/>
      <c r="AQ53" s="36"/>
      <c r="AR53" s="36" t="s">
        <v>211</v>
      </c>
      <c r="AS53" s="92" t="s">
        <v>350</v>
      </c>
      <c r="AT53" s="64"/>
      <c r="AU53" s="97"/>
      <c r="AV53" s="97"/>
      <c r="AW53" s="97"/>
      <c r="AX53" s="97"/>
      <c r="AY53" s="92" t="s">
        <v>471</v>
      </c>
      <c r="AZ53" s="92" t="s">
        <v>476</v>
      </c>
    </row>
    <row r="54" spans="2:61" ht="48.75" customHeight="1" x14ac:dyDescent="0.2">
      <c r="B54" s="122"/>
      <c r="C54" s="42" t="s">
        <v>286</v>
      </c>
      <c r="D54" s="33" t="s">
        <v>129</v>
      </c>
      <c r="E54" s="33" t="s">
        <v>130</v>
      </c>
      <c r="F54" s="63" t="s">
        <v>287</v>
      </c>
      <c r="G54" s="42" t="s">
        <v>288</v>
      </c>
      <c r="H54" s="42" t="s">
        <v>289</v>
      </c>
      <c r="I54" s="36" t="s">
        <v>314</v>
      </c>
      <c r="J54" s="36" t="s">
        <v>315</v>
      </c>
      <c r="K54" s="36" t="s">
        <v>316</v>
      </c>
      <c r="L54" s="36" t="s">
        <v>317</v>
      </c>
      <c r="M54" s="33" t="s">
        <v>59</v>
      </c>
      <c r="N54" s="36" t="s">
        <v>294</v>
      </c>
      <c r="O54" s="36" t="s">
        <v>457</v>
      </c>
      <c r="P54" s="36" t="s">
        <v>461</v>
      </c>
      <c r="Q54" s="36" t="s">
        <v>318</v>
      </c>
      <c r="R54" s="64">
        <v>0.2</v>
      </c>
      <c r="S54" s="36" t="s">
        <v>466</v>
      </c>
      <c r="T54" s="37">
        <v>43466</v>
      </c>
      <c r="U54" s="37">
        <v>43830</v>
      </c>
      <c r="V54" s="91">
        <v>0.5</v>
      </c>
      <c r="W54" s="91">
        <v>0.5</v>
      </c>
      <c r="X54" s="38">
        <f t="shared" si="3"/>
        <v>1</v>
      </c>
      <c r="Y54" s="35">
        <f t="shared" si="4"/>
        <v>0.2</v>
      </c>
      <c r="Z54" s="50">
        <v>0.33</v>
      </c>
      <c r="AA54" s="50">
        <v>0.5</v>
      </c>
      <c r="AB54" s="38">
        <f t="shared" si="0"/>
        <v>0.66</v>
      </c>
      <c r="AC54" s="35">
        <f t="shared" si="1"/>
        <v>0.13200000000000001</v>
      </c>
      <c r="AD54" s="35">
        <f t="shared" si="5"/>
        <v>0.83000000000000007</v>
      </c>
      <c r="AE54" s="116"/>
      <c r="AF54" s="36"/>
      <c r="AG54" s="36"/>
      <c r="AH54" s="36"/>
      <c r="AI54" s="36"/>
      <c r="AJ54" s="36"/>
      <c r="AK54" s="36"/>
      <c r="AL54" s="36"/>
      <c r="AM54" s="36"/>
      <c r="AN54" s="36" t="s">
        <v>63</v>
      </c>
      <c r="AO54" s="36"/>
      <c r="AP54" s="36"/>
      <c r="AQ54" s="36"/>
      <c r="AR54" s="36" t="s">
        <v>296</v>
      </c>
      <c r="AS54" s="92" t="s">
        <v>351</v>
      </c>
      <c r="AT54" s="64"/>
      <c r="AU54" s="97"/>
      <c r="AV54" s="97"/>
      <c r="AW54" s="97"/>
      <c r="AX54" s="97"/>
      <c r="AY54" s="92" t="s">
        <v>472</v>
      </c>
      <c r="AZ54" s="92" t="s">
        <v>477</v>
      </c>
    </row>
    <row r="55" spans="2:61" s="25" customFormat="1" ht="21.75" customHeight="1" x14ac:dyDescent="0.2">
      <c r="B55" s="21"/>
      <c r="C55" s="21"/>
      <c r="D55" s="21"/>
      <c r="E55" s="21"/>
      <c r="F55" s="21"/>
      <c r="G55" s="21"/>
      <c r="H55" s="21"/>
      <c r="I55" s="21"/>
      <c r="J55" s="21"/>
      <c r="K55" s="21"/>
      <c r="L55" s="21"/>
      <c r="M55" s="21"/>
      <c r="N55" s="21"/>
      <c r="O55" s="21"/>
      <c r="P55" s="21"/>
      <c r="Q55" s="21"/>
      <c r="R55" s="21"/>
      <c r="S55" s="21"/>
      <c r="T55" s="21"/>
      <c r="U55" s="21"/>
      <c r="V55" s="21"/>
      <c r="W55" s="21"/>
      <c r="X55" s="22"/>
      <c r="Y55" s="23"/>
      <c r="Z55" s="21"/>
      <c r="AA55" s="21"/>
      <c r="AB55" s="22"/>
      <c r="AC55" s="24"/>
      <c r="AD55" s="24"/>
      <c r="AE55" s="24">
        <f>AVERAGE(AE11:AE54)</f>
        <v>2.757326388888889</v>
      </c>
      <c r="AF55" s="21"/>
      <c r="AG55" s="21"/>
      <c r="AH55" s="21"/>
      <c r="AI55" s="21"/>
      <c r="AJ55" s="21"/>
      <c r="AK55" s="21"/>
      <c r="AL55" s="21"/>
      <c r="AM55" s="21"/>
      <c r="AN55" s="21"/>
      <c r="AO55" s="21"/>
      <c r="AP55" s="21"/>
      <c r="AQ55" s="21"/>
      <c r="AR55" s="21"/>
      <c r="AS55" s="66"/>
      <c r="AT55" s="66"/>
      <c r="BG55" s="26"/>
      <c r="BI55" s="27"/>
    </row>
    <row r="56" spans="2:61" s="26" customFormat="1" ht="21" customHeight="1" x14ac:dyDescent="0.2">
      <c r="B56" s="114" t="s">
        <v>319</v>
      </c>
      <c r="C56" s="114"/>
      <c r="D56" s="114"/>
      <c r="E56" s="114"/>
      <c r="F56" s="114"/>
      <c r="G56" s="114"/>
      <c r="H56" s="114"/>
      <c r="I56" s="114"/>
      <c r="J56" s="114"/>
      <c r="K56" s="114"/>
      <c r="L56" s="114"/>
      <c r="M56" s="114" t="s">
        <v>320</v>
      </c>
      <c r="N56" s="114"/>
      <c r="O56" s="114"/>
      <c r="P56" s="114"/>
      <c r="Q56" s="114"/>
      <c r="R56" s="114"/>
      <c r="S56" s="114"/>
      <c r="T56" s="115" t="s">
        <v>321</v>
      </c>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67"/>
      <c r="AT56" s="67"/>
      <c r="AU56" s="25"/>
      <c r="AV56" s="25"/>
      <c r="AW56" s="25"/>
      <c r="AX56" s="25"/>
      <c r="AY56" s="25"/>
      <c r="AZ56" s="25"/>
      <c r="BA56" s="25"/>
      <c r="BB56" s="25"/>
      <c r="BC56" s="25"/>
      <c r="BD56" s="25"/>
      <c r="BE56" s="25"/>
      <c r="BG56" s="25"/>
      <c r="BI56" s="28"/>
    </row>
    <row r="57" spans="2:61" s="25" customFormat="1" ht="17.25" customHeight="1" x14ac:dyDescent="0.2">
      <c r="B57" s="119" t="s">
        <v>322</v>
      </c>
      <c r="C57" s="119"/>
      <c r="D57" s="119"/>
      <c r="E57" s="119"/>
      <c r="F57" s="119"/>
      <c r="G57" s="119"/>
      <c r="H57" s="119"/>
      <c r="I57" s="119"/>
      <c r="J57" s="119"/>
      <c r="K57" s="119"/>
      <c r="L57" s="119"/>
      <c r="M57" s="119" t="s">
        <v>323</v>
      </c>
      <c r="N57" s="119"/>
      <c r="O57" s="119"/>
      <c r="P57" s="119"/>
      <c r="Q57" s="119"/>
      <c r="R57" s="119"/>
      <c r="S57" s="119"/>
      <c r="T57" s="120" t="s">
        <v>329</v>
      </c>
      <c r="U57" s="120"/>
      <c r="V57" s="120"/>
      <c r="W57" s="120"/>
      <c r="X57" s="120"/>
      <c r="Y57" s="120"/>
      <c r="Z57" s="120"/>
      <c r="AA57" s="120"/>
      <c r="AB57" s="120"/>
      <c r="AC57" s="120"/>
      <c r="AD57" s="120"/>
      <c r="AE57" s="120"/>
      <c r="AF57" s="119"/>
      <c r="AG57" s="119"/>
      <c r="AH57" s="119"/>
      <c r="AI57" s="119"/>
      <c r="AJ57" s="119"/>
      <c r="AK57" s="119"/>
      <c r="AL57" s="119"/>
      <c r="AM57" s="119"/>
      <c r="AN57" s="119"/>
      <c r="AO57" s="119"/>
      <c r="AP57" s="119"/>
      <c r="AQ57" s="119"/>
      <c r="AR57" s="120"/>
      <c r="AS57" s="69"/>
      <c r="AT57" s="69"/>
      <c r="BI57" s="27"/>
    </row>
    <row r="58" spans="2:61" ht="48.75" customHeight="1" x14ac:dyDescent="0.2">
      <c r="W58" s="68"/>
      <c r="X58" s="68"/>
      <c r="Y58" s="68"/>
      <c r="Z58" s="68"/>
      <c r="AA58" s="68"/>
      <c r="AB58" s="68"/>
      <c r="AS58" s="70"/>
      <c r="AT58" s="71"/>
    </row>
    <row r="59" spans="2:61" ht="48.75" customHeight="1" x14ac:dyDescent="0.2">
      <c r="W59" s="68"/>
      <c r="X59" s="68"/>
      <c r="Y59" s="68"/>
      <c r="Z59" s="68"/>
      <c r="AA59" s="68"/>
      <c r="AB59" s="68"/>
    </row>
    <row r="60" spans="2:61" ht="48.75" customHeight="1" x14ac:dyDescent="0.2">
      <c r="W60" s="68"/>
      <c r="X60" s="68"/>
      <c r="Y60" s="68"/>
      <c r="Z60" s="68"/>
      <c r="AA60" s="68"/>
      <c r="AB60" s="68"/>
    </row>
    <row r="61" spans="2:61" ht="48.75" customHeight="1" x14ac:dyDescent="0.2">
      <c r="W61" s="68"/>
      <c r="X61" s="68"/>
      <c r="Y61" s="68"/>
      <c r="Z61" s="68"/>
      <c r="AA61" s="68"/>
      <c r="AB61" s="68"/>
    </row>
    <row r="62" spans="2:61" ht="48.75" customHeight="1" x14ac:dyDescent="0.2">
      <c r="W62" s="68"/>
      <c r="X62" s="68"/>
      <c r="Y62" s="68"/>
      <c r="Z62" s="68"/>
      <c r="AA62" s="68"/>
      <c r="AB62" s="68"/>
    </row>
    <row r="63" spans="2:61" ht="48.75" customHeight="1" x14ac:dyDescent="0.2">
      <c r="W63" s="68"/>
      <c r="X63" s="68"/>
      <c r="Y63" s="68"/>
      <c r="Z63" s="68"/>
      <c r="AA63" s="68"/>
      <c r="AB63" s="68"/>
    </row>
    <row r="64" spans="2:61" ht="48.75" customHeight="1" x14ac:dyDescent="0.2">
      <c r="W64" s="68"/>
      <c r="X64" s="68"/>
      <c r="Y64" s="68"/>
      <c r="Z64" s="68"/>
      <c r="AA64" s="68"/>
      <c r="AB64" s="68"/>
    </row>
    <row r="65" spans="23:28" ht="48.75" customHeight="1" x14ac:dyDescent="0.2">
      <c r="W65" s="68"/>
      <c r="X65" s="68"/>
      <c r="Y65" s="68"/>
      <c r="Z65" s="68"/>
      <c r="AA65" s="68"/>
      <c r="AB65" s="68"/>
    </row>
    <row r="66" spans="23:28" ht="48.75" customHeight="1" x14ac:dyDescent="0.2">
      <c r="W66" s="68"/>
      <c r="X66" s="68"/>
      <c r="Y66" s="68"/>
      <c r="Z66" s="68"/>
      <c r="AA66" s="68"/>
      <c r="AB66" s="68"/>
    </row>
    <row r="67" spans="23:28" ht="48.75" customHeight="1" x14ac:dyDescent="0.2">
      <c r="W67" s="68"/>
      <c r="X67" s="68"/>
      <c r="Y67" s="68"/>
      <c r="Z67" s="68"/>
      <c r="AA67" s="68"/>
      <c r="AB67" s="68"/>
    </row>
    <row r="68" spans="23:28" ht="48.75" customHeight="1" x14ac:dyDescent="0.2">
      <c r="W68" s="68"/>
      <c r="X68" s="68"/>
      <c r="Y68" s="68"/>
      <c r="Z68" s="68"/>
      <c r="AA68" s="68"/>
      <c r="AB68" s="68"/>
    </row>
    <row r="69" spans="23:28" ht="48.75" customHeight="1" x14ac:dyDescent="0.2">
      <c r="W69" s="68"/>
      <c r="X69" s="68"/>
      <c r="Y69" s="68"/>
      <c r="Z69" s="68"/>
      <c r="AA69" s="68"/>
      <c r="AB69" s="68"/>
    </row>
    <row r="70" spans="23:28" ht="48.75" customHeight="1" x14ac:dyDescent="0.2">
      <c r="W70" s="68"/>
      <c r="X70" s="68"/>
      <c r="Y70" s="68"/>
      <c r="Z70" s="68"/>
      <c r="AA70" s="68"/>
      <c r="AB70" s="68"/>
    </row>
    <row r="71" spans="23:28" ht="48.75" customHeight="1" x14ac:dyDescent="0.2">
      <c r="W71" s="68"/>
      <c r="X71" s="68"/>
      <c r="Y71" s="68"/>
      <c r="Z71" s="68"/>
      <c r="AA71" s="68"/>
      <c r="AB71" s="68"/>
    </row>
    <row r="72" spans="23:28" ht="48.75" customHeight="1" x14ac:dyDescent="0.2">
      <c r="W72" s="68"/>
      <c r="X72" s="68"/>
      <c r="Y72" s="68"/>
      <c r="Z72" s="68"/>
      <c r="AA72" s="68"/>
      <c r="AB72" s="68"/>
    </row>
    <row r="73" spans="23:28" ht="48.75" customHeight="1" x14ac:dyDescent="0.2">
      <c r="W73" s="68"/>
      <c r="X73" s="68"/>
      <c r="Y73" s="68"/>
      <c r="Z73" s="68"/>
      <c r="AA73" s="68"/>
      <c r="AB73" s="68"/>
    </row>
    <row r="74" spans="23:28" ht="48.75" customHeight="1" x14ac:dyDescent="0.2">
      <c r="W74" s="68"/>
      <c r="X74" s="68"/>
      <c r="Y74" s="68"/>
      <c r="Z74" s="68"/>
      <c r="AA74" s="68"/>
      <c r="AB74" s="68"/>
    </row>
    <row r="75" spans="23:28" ht="48.75" customHeight="1" x14ac:dyDescent="0.2">
      <c r="W75" s="68"/>
      <c r="X75" s="68"/>
      <c r="Y75" s="68"/>
      <c r="Z75" s="68"/>
      <c r="AA75" s="68"/>
      <c r="AB75" s="68"/>
    </row>
    <row r="76" spans="23:28" ht="48.75" customHeight="1" x14ac:dyDescent="0.2">
      <c r="W76" s="68"/>
      <c r="X76" s="68"/>
      <c r="Y76" s="68"/>
      <c r="Z76" s="68"/>
      <c r="AA76" s="68"/>
      <c r="AB76" s="68"/>
    </row>
    <row r="77" spans="23:28" ht="48.75" customHeight="1" x14ac:dyDescent="0.2">
      <c r="W77" s="68"/>
      <c r="X77" s="68"/>
      <c r="Y77" s="68"/>
      <c r="Z77" s="68"/>
      <c r="AA77" s="68"/>
      <c r="AB77" s="68"/>
    </row>
    <row r="78" spans="23:28" ht="48.75" customHeight="1" x14ac:dyDescent="0.2">
      <c r="W78" s="68"/>
      <c r="X78" s="68"/>
      <c r="Y78" s="68"/>
      <c r="Z78" s="68"/>
      <c r="AA78" s="68"/>
      <c r="AB78" s="68"/>
    </row>
    <row r="79" spans="23:28" ht="48.75" customHeight="1" x14ac:dyDescent="0.2">
      <c r="W79" s="68"/>
      <c r="X79" s="68"/>
      <c r="Y79" s="68"/>
      <c r="Z79" s="68"/>
      <c r="AA79" s="68"/>
      <c r="AB79" s="68"/>
    </row>
    <row r="80" spans="23:28" ht="48.75" customHeight="1" x14ac:dyDescent="0.2">
      <c r="W80" s="68"/>
      <c r="X80" s="68"/>
      <c r="Y80" s="68"/>
      <c r="Z80" s="68"/>
      <c r="AA80" s="68"/>
      <c r="AB80" s="68"/>
    </row>
    <row r="81" spans="23:28" ht="48.75" customHeight="1" x14ac:dyDescent="0.2">
      <c r="W81" s="68"/>
      <c r="X81" s="68"/>
      <c r="Y81" s="68"/>
      <c r="Z81" s="68"/>
      <c r="AA81" s="68"/>
      <c r="AB81" s="68"/>
    </row>
    <row r="82" spans="23:28" ht="48.75" customHeight="1" x14ac:dyDescent="0.2">
      <c r="W82" s="68"/>
      <c r="X82" s="68"/>
      <c r="Y82" s="68"/>
      <c r="Z82" s="68"/>
      <c r="AA82" s="68"/>
      <c r="AB82" s="68"/>
    </row>
    <row r="83" spans="23:28" ht="48.75" customHeight="1" x14ac:dyDescent="0.2">
      <c r="W83" s="68"/>
      <c r="X83" s="68"/>
      <c r="Y83" s="68"/>
      <c r="Z83" s="68"/>
      <c r="AA83" s="68"/>
      <c r="AB83" s="68"/>
    </row>
    <row r="84" spans="23:28" ht="48.75" customHeight="1" x14ac:dyDescent="0.2">
      <c r="W84" s="68"/>
      <c r="X84" s="68"/>
      <c r="Y84" s="68"/>
      <c r="Z84" s="68"/>
      <c r="AA84" s="68"/>
      <c r="AB84" s="68"/>
    </row>
    <row r="85" spans="23:28" ht="48.75" customHeight="1" x14ac:dyDescent="0.2">
      <c r="W85" s="68"/>
      <c r="X85" s="68"/>
      <c r="Y85" s="68"/>
      <c r="Z85" s="68"/>
      <c r="AA85" s="68"/>
      <c r="AB85" s="68"/>
    </row>
    <row r="86" spans="23:28" ht="48.75" customHeight="1" x14ac:dyDescent="0.2">
      <c r="W86" s="68"/>
      <c r="X86" s="68"/>
      <c r="Y86" s="68"/>
      <c r="Z86" s="68"/>
      <c r="AA86" s="68"/>
      <c r="AB86" s="68"/>
    </row>
    <row r="87" spans="23:28" ht="48.75" customHeight="1" x14ac:dyDescent="0.2">
      <c r="W87" s="68"/>
      <c r="X87" s="68"/>
      <c r="Y87" s="68"/>
      <c r="Z87" s="68"/>
      <c r="AA87" s="68"/>
      <c r="AB87" s="68"/>
    </row>
    <row r="88" spans="23:28" ht="48.75" customHeight="1" x14ac:dyDescent="0.2">
      <c r="W88" s="68"/>
      <c r="X88" s="68"/>
      <c r="Y88" s="68"/>
      <c r="Z88" s="68"/>
      <c r="AA88" s="68"/>
      <c r="AB88" s="68"/>
    </row>
    <row r="89" spans="23:28" ht="48.75" customHeight="1" x14ac:dyDescent="0.2">
      <c r="W89" s="68"/>
      <c r="X89" s="68"/>
      <c r="Y89" s="68"/>
      <c r="Z89" s="68"/>
      <c r="AA89" s="68"/>
      <c r="AB89" s="68"/>
    </row>
    <row r="90" spans="23:28" ht="48.75" customHeight="1" x14ac:dyDescent="0.2">
      <c r="W90" s="68"/>
      <c r="X90" s="68"/>
      <c r="Y90" s="68"/>
      <c r="Z90" s="68"/>
      <c r="AA90" s="68"/>
      <c r="AB90" s="68"/>
    </row>
    <row r="91" spans="23:28" ht="48.75" customHeight="1" x14ac:dyDescent="0.2">
      <c r="W91" s="68"/>
      <c r="X91" s="68"/>
      <c r="Y91" s="68"/>
      <c r="Z91" s="68"/>
      <c r="AA91" s="68"/>
      <c r="AB91" s="68"/>
    </row>
    <row r="92" spans="23:28" ht="48.75" customHeight="1" x14ac:dyDescent="0.2">
      <c r="W92" s="68"/>
      <c r="X92" s="68"/>
      <c r="Y92" s="68"/>
      <c r="Z92" s="68"/>
      <c r="AA92" s="68"/>
      <c r="AB92" s="68"/>
    </row>
    <row r="93" spans="23:28" ht="48.75" customHeight="1" x14ac:dyDescent="0.2">
      <c r="W93" s="68"/>
      <c r="X93" s="68"/>
      <c r="Y93" s="68"/>
      <c r="Z93" s="68"/>
      <c r="AA93" s="68"/>
      <c r="AB93" s="68"/>
    </row>
    <row r="94" spans="23:28" ht="48.75" customHeight="1" x14ac:dyDescent="0.2">
      <c r="W94" s="68"/>
      <c r="X94" s="68"/>
      <c r="Y94" s="68"/>
      <c r="Z94" s="68"/>
      <c r="AA94" s="68"/>
      <c r="AB94" s="68"/>
    </row>
    <row r="95" spans="23:28" ht="48.75" customHeight="1" x14ac:dyDescent="0.2">
      <c r="W95" s="68"/>
      <c r="X95" s="68"/>
      <c r="Y95" s="68"/>
      <c r="Z95" s="68"/>
      <c r="AA95" s="68"/>
      <c r="AB95" s="68"/>
    </row>
    <row r="96" spans="23:28" ht="48.75" customHeight="1" x14ac:dyDescent="0.2">
      <c r="W96" s="68"/>
      <c r="X96" s="68"/>
      <c r="Y96" s="68"/>
      <c r="Z96" s="68"/>
      <c r="AA96" s="68"/>
      <c r="AB96" s="68"/>
    </row>
    <row r="97" spans="23:28" ht="48.75" customHeight="1" x14ac:dyDescent="0.2">
      <c r="W97" s="68"/>
      <c r="X97" s="68"/>
      <c r="Y97" s="68"/>
      <c r="Z97" s="68"/>
      <c r="AA97" s="68"/>
      <c r="AB97" s="68"/>
    </row>
    <row r="98" spans="23:28" ht="48.75" customHeight="1" x14ac:dyDescent="0.2">
      <c r="W98" s="68"/>
      <c r="X98" s="68"/>
      <c r="Y98" s="68"/>
      <c r="Z98" s="68"/>
      <c r="AA98" s="68"/>
      <c r="AB98" s="68"/>
    </row>
    <row r="99" spans="23:28" ht="48.75" customHeight="1" x14ac:dyDescent="0.2">
      <c r="W99" s="68"/>
      <c r="X99" s="68"/>
      <c r="Y99" s="68"/>
      <c r="Z99" s="68"/>
      <c r="AA99" s="68"/>
      <c r="AB99" s="68"/>
    </row>
    <row r="100" spans="23:28" ht="48.75" customHeight="1" x14ac:dyDescent="0.2">
      <c r="W100" s="68"/>
      <c r="X100" s="68"/>
      <c r="Y100" s="68"/>
      <c r="Z100" s="68"/>
      <c r="AA100" s="68"/>
      <c r="AB100" s="68"/>
    </row>
    <row r="101" spans="23:28" ht="48.75" customHeight="1" x14ac:dyDescent="0.2">
      <c r="W101" s="68"/>
      <c r="X101" s="68"/>
      <c r="Y101" s="68"/>
      <c r="Z101" s="68"/>
      <c r="AA101" s="68"/>
      <c r="AB101" s="68"/>
    </row>
    <row r="102" spans="23:28" ht="48.75" customHeight="1" x14ac:dyDescent="0.2">
      <c r="W102" s="68"/>
      <c r="X102" s="68"/>
      <c r="Y102" s="68"/>
      <c r="Z102" s="68"/>
      <c r="AA102" s="68"/>
      <c r="AB102" s="68"/>
    </row>
    <row r="103" spans="23:28" ht="48.75" customHeight="1" x14ac:dyDescent="0.2">
      <c r="W103" s="68"/>
      <c r="X103" s="68"/>
      <c r="Y103" s="68"/>
      <c r="Z103" s="68"/>
      <c r="AA103" s="68"/>
      <c r="AB103" s="68"/>
    </row>
    <row r="104" spans="23:28" ht="48.75" customHeight="1" x14ac:dyDescent="0.2">
      <c r="W104" s="68"/>
      <c r="X104" s="68"/>
      <c r="Y104" s="68"/>
      <c r="Z104" s="68"/>
      <c r="AA104" s="68"/>
      <c r="AB104" s="68"/>
    </row>
    <row r="105" spans="23:28" ht="48.75" customHeight="1" x14ac:dyDescent="0.2">
      <c r="W105" s="68"/>
      <c r="X105" s="68"/>
      <c r="Y105" s="68"/>
      <c r="Z105" s="68"/>
      <c r="AA105" s="68"/>
      <c r="AB105" s="68"/>
    </row>
    <row r="106" spans="23:28" ht="48.75" customHeight="1" x14ac:dyDescent="0.2">
      <c r="W106" s="68"/>
      <c r="X106" s="68"/>
      <c r="Y106" s="68"/>
      <c r="Z106" s="68"/>
      <c r="AA106" s="68"/>
      <c r="AB106" s="68"/>
    </row>
    <row r="107" spans="23:28" ht="48.75" customHeight="1" x14ac:dyDescent="0.2">
      <c r="W107" s="68"/>
      <c r="X107" s="68"/>
      <c r="Y107" s="68"/>
      <c r="Z107" s="68"/>
      <c r="AA107" s="68"/>
      <c r="AB107" s="68"/>
    </row>
    <row r="108" spans="23:28" ht="48.75" customHeight="1" x14ac:dyDescent="0.2">
      <c r="W108" s="68"/>
      <c r="X108" s="68"/>
      <c r="Y108" s="68"/>
      <c r="Z108" s="68"/>
      <c r="AA108" s="68"/>
      <c r="AB108" s="68"/>
    </row>
    <row r="109" spans="23:28" ht="48.75" customHeight="1" x14ac:dyDescent="0.2">
      <c r="W109" s="68"/>
      <c r="X109" s="68"/>
      <c r="Y109" s="68"/>
      <c r="Z109" s="68"/>
      <c r="AA109" s="68"/>
      <c r="AB109" s="68"/>
    </row>
    <row r="110" spans="23:28" ht="48.75" customHeight="1" x14ac:dyDescent="0.2">
      <c r="W110" s="68"/>
      <c r="X110" s="68"/>
      <c r="Y110" s="68"/>
      <c r="Z110" s="68"/>
      <c r="AA110" s="68"/>
      <c r="AB110" s="68"/>
    </row>
    <row r="111" spans="23:28" ht="48.75" customHeight="1" x14ac:dyDescent="0.2">
      <c r="W111" s="68"/>
      <c r="X111" s="68"/>
      <c r="Y111" s="68"/>
      <c r="Z111" s="68"/>
      <c r="AA111" s="68"/>
      <c r="AB111" s="68"/>
    </row>
    <row r="112" spans="23:28" ht="48.75" customHeight="1" x14ac:dyDescent="0.2">
      <c r="W112" s="68"/>
      <c r="X112" s="68"/>
      <c r="Y112" s="68"/>
      <c r="Z112" s="68"/>
      <c r="AA112" s="68"/>
      <c r="AB112" s="68"/>
    </row>
    <row r="113" spans="23:28" ht="48.75" customHeight="1" x14ac:dyDescent="0.2">
      <c r="W113" s="68"/>
      <c r="X113" s="68"/>
      <c r="Y113" s="68"/>
      <c r="Z113" s="68"/>
      <c r="AA113" s="68"/>
      <c r="AB113" s="68"/>
    </row>
    <row r="114" spans="23:28" ht="48.75" customHeight="1" x14ac:dyDescent="0.2">
      <c r="W114" s="68"/>
      <c r="X114" s="68"/>
      <c r="Y114" s="68"/>
      <c r="Z114" s="68"/>
      <c r="AA114" s="68"/>
      <c r="AB114" s="68"/>
    </row>
    <row r="115" spans="23:28" ht="48.75" customHeight="1" x14ac:dyDescent="0.2">
      <c r="W115" s="68"/>
      <c r="X115" s="68"/>
      <c r="Y115" s="68"/>
      <c r="Z115" s="68"/>
      <c r="AA115" s="68"/>
      <c r="AB115" s="68"/>
    </row>
    <row r="116" spans="23:28" ht="48.75" customHeight="1" x14ac:dyDescent="0.2">
      <c r="W116" s="68"/>
      <c r="X116" s="68"/>
      <c r="Y116" s="68"/>
      <c r="Z116" s="68"/>
      <c r="AA116" s="68"/>
      <c r="AB116" s="68"/>
    </row>
    <row r="117" spans="23:28" ht="48.75" customHeight="1" x14ac:dyDescent="0.2">
      <c r="W117" s="68"/>
      <c r="X117" s="68"/>
      <c r="Y117" s="68"/>
      <c r="Z117" s="68"/>
      <c r="AA117" s="68"/>
      <c r="AB117" s="68"/>
    </row>
    <row r="118" spans="23:28" ht="48.75" customHeight="1" x14ac:dyDescent="0.2">
      <c r="W118" s="68"/>
      <c r="X118" s="68"/>
      <c r="Y118" s="68"/>
      <c r="Z118" s="68"/>
      <c r="AA118" s="68"/>
      <c r="AB118" s="68"/>
    </row>
    <row r="119" spans="23:28" ht="48.75" customHeight="1" x14ac:dyDescent="0.2">
      <c r="W119" s="68"/>
      <c r="X119" s="68"/>
      <c r="Y119" s="68"/>
      <c r="Z119" s="68"/>
      <c r="AA119" s="68"/>
      <c r="AB119" s="68"/>
    </row>
    <row r="120" spans="23:28" ht="48.75" customHeight="1" x14ac:dyDescent="0.2">
      <c r="W120" s="68"/>
      <c r="X120" s="68"/>
      <c r="Y120" s="68"/>
      <c r="Z120" s="68"/>
      <c r="AA120" s="68"/>
      <c r="AB120" s="68"/>
    </row>
    <row r="121" spans="23:28" ht="48.75" customHeight="1" x14ac:dyDescent="0.2">
      <c r="W121" s="68"/>
      <c r="X121" s="68"/>
      <c r="Y121" s="68"/>
      <c r="Z121" s="68"/>
      <c r="AA121" s="68"/>
      <c r="AB121" s="68"/>
    </row>
    <row r="122" spans="23:28" ht="48.75" customHeight="1" x14ac:dyDescent="0.2">
      <c r="W122" s="68"/>
      <c r="X122" s="68"/>
      <c r="Y122" s="68"/>
      <c r="Z122" s="68"/>
      <c r="AA122" s="68"/>
      <c r="AB122" s="68"/>
    </row>
    <row r="123" spans="23:28" ht="48.75" customHeight="1" x14ac:dyDescent="0.2">
      <c r="W123" s="68"/>
      <c r="X123" s="68"/>
      <c r="Y123" s="68"/>
      <c r="Z123" s="68"/>
      <c r="AA123" s="68"/>
      <c r="AB123" s="68"/>
    </row>
    <row r="124" spans="23:28" ht="48.75" customHeight="1" x14ac:dyDescent="0.2">
      <c r="W124" s="68"/>
      <c r="X124" s="68"/>
      <c r="Y124" s="68"/>
      <c r="Z124" s="68"/>
      <c r="AA124" s="68"/>
      <c r="AB124" s="68"/>
    </row>
    <row r="125" spans="23:28" ht="48.75" customHeight="1" x14ac:dyDescent="0.2">
      <c r="W125" s="68"/>
      <c r="X125" s="68"/>
      <c r="Y125" s="68"/>
      <c r="Z125" s="68"/>
      <c r="AA125" s="68"/>
      <c r="AB125" s="68"/>
    </row>
    <row r="126" spans="23:28" ht="48.75" customHeight="1" x14ac:dyDescent="0.2">
      <c r="W126" s="68"/>
      <c r="X126" s="68"/>
      <c r="Y126" s="68"/>
      <c r="Z126" s="68"/>
      <c r="AA126" s="68"/>
      <c r="AB126" s="68"/>
    </row>
    <row r="127" spans="23:28" ht="48.75" customHeight="1" x14ac:dyDescent="0.2">
      <c r="W127" s="68"/>
      <c r="X127" s="68"/>
      <c r="Y127" s="68"/>
      <c r="Z127" s="68"/>
      <c r="AA127" s="68"/>
      <c r="AB127" s="68"/>
    </row>
    <row r="128" spans="23:28" ht="48.75" customHeight="1" x14ac:dyDescent="0.2">
      <c r="W128" s="68"/>
      <c r="X128" s="68"/>
      <c r="Y128" s="68"/>
      <c r="Z128" s="68"/>
      <c r="AA128" s="68"/>
      <c r="AB128" s="68"/>
    </row>
    <row r="129" spans="23:28" ht="48.75" customHeight="1" x14ac:dyDescent="0.2">
      <c r="W129" s="68"/>
      <c r="X129" s="68"/>
      <c r="Y129" s="68"/>
      <c r="Z129" s="68"/>
      <c r="AA129" s="68"/>
      <c r="AB129" s="68"/>
    </row>
    <row r="130" spans="23:28" ht="48.75" customHeight="1" x14ac:dyDescent="0.2">
      <c r="W130" s="68"/>
      <c r="X130" s="68"/>
      <c r="Y130" s="68"/>
      <c r="Z130" s="68"/>
      <c r="AA130" s="68"/>
      <c r="AB130" s="68"/>
    </row>
    <row r="131" spans="23:28" ht="48.75" customHeight="1" x14ac:dyDescent="0.2">
      <c r="W131" s="68"/>
      <c r="X131" s="68"/>
      <c r="Y131" s="68"/>
      <c r="Z131" s="68"/>
      <c r="AA131" s="68"/>
      <c r="AB131" s="68"/>
    </row>
    <row r="132" spans="23:28" ht="48.75" customHeight="1" x14ac:dyDescent="0.2">
      <c r="W132" s="68"/>
      <c r="X132" s="68"/>
      <c r="Y132" s="68"/>
      <c r="Z132" s="68"/>
      <c r="AA132" s="68"/>
      <c r="AB132" s="68"/>
    </row>
    <row r="133" spans="23:28" ht="48.75" customHeight="1" x14ac:dyDescent="0.2">
      <c r="W133" s="68"/>
      <c r="X133" s="68"/>
      <c r="Y133" s="68"/>
      <c r="Z133" s="68"/>
      <c r="AA133" s="68"/>
      <c r="AB133" s="68"/>
    </row>
    <row r="134" spans="23:28" ht="48.75" customHeight="1" x14ac:dyDescent="0.2">
      <c r="W134" s="68"/>
      <c r="X134" s="68"/>
      <c r="Y134" s="68"/>
      <c r="Z134" s="68"/>
      <c r="AA134" s="68"/>
      <c r="AB134" s="68"/>
    </row>
    <row r="135" spans="23:28" ht="48.75" customHeight="1" x14ac:dyDescent="0.2">
      <c r="W135" s="68"/>
      <c r="X135" s="68"/>
      <c r="Y135" s="68"/>
      <c r="Z135" s="68"/>
      <c r="AA135" s="68"/>
      <c r="AB135" s="68"/>
    </row>
    <row r="136" spans="23:28" ht="48.75" customHeight="1" x14ac:dyDescent="0.2">
      <c r="W136" s="68"/>
      <c r="X136" s="68"/>
      <c r="Y136" s="68"/>
      <c r="Z136" s="68"/>
      <c r="AA136" s="68"/>
      <c r="AB136" s="68"/>
    </row>
    <row r="137" spans="23:28" ht="48.75" customHeight="1" x14ac:dyDescent="0.2">
      <c r="W137" s="68"/>
      <c r="X137" s="68"/>
      <c r="Y137" s="68"/>
      <c r="Z137" s="68"/>
      <c r="AA137" s="68"/>
      <c r="AB137" s="68"/>
    </row>
    <row r="138" spans="23:28" ht="48.75" customHeight="1" x14ac:dyDescent="0.2">
      <c r="W138" s="68"/>
      <c r="X138" s="68"/>
      <c r="Y138" s="68"/>
      <c r="Z138" s="68"/>
      <c r="AA138" s="68"/>
      <c r="AB138" s="68"/>
    </row>
    <row r="139" spans="23:28" ht="48.75" customHeight="1" x14ac:dyDescent="0.2">
      <c r="W139" s="68"/>
      <c r="X139" s="68"/>
      <c r="Y139" s="68"/>
      <c r="Z139" s="68"/>
      <c r="AA139" s="68"/>
      <c r="AB139" s="68"/>
    </row>
    <row r="140" spans="23:28" ht="48.75" customHeight="1" x14ac:dyDescent="0.2">
      <c r="W140" s="68"/>
      <c r="X140" s="68"/>
      <c r="Y140" s="68"/>
      <c r="Z140" s="68"/>
      <c r="AA140" s="68"/>
      <c r="AB140" s="68"/>
    </row>
    <row r="141" spans="23:28" ht="48.75" customHeight="1" x14ac:dyDescent="0.2">
      <c r="W141" s="68"/>
      <c r="X141" s="68"/>
      <c r="Y141" s="68"/>
      <c r="Z141" s="68"/>
      <c r="AA141" s="68"/>
      <c r="AB141" s="68"/>
    </row>
    <row r="142" spans="23:28" ht="48.75" customHeight="1" x14ac:dyDescent="0.2">
      <c r="W142" s="68"/>
      <c r="X142" s="68"/>
      <c r="Y142" s="68"/>
      <c r="Z142" s="68"/>
      <c r="AA142" s="68"/>
      <c r="AB142" s="68"/>
    </row>
    <row r="143" spans="23:28" ht="48.75" customHeight="1" x14ac:dyDescent="0.2">
      <c r="W143" s="68"/>
      <c r="X143" s="68"/>
      <c r="Y143" s="68"/>
      <c r="Z143" s="68"/>
      <c r="AA143" s="68"/>
      <c r="AB143" s="68"/>
    </row>
    <row r="144" spans="23:28" ht="48.75" customHeight="1" x14ac:dyDescent="0.2">
      <c r="W144" s="68"/>
      <c r="X144" s="68"/>
      <c r="Y144" s="68"/>
      <c r="Z144" s="68"/>
      <c r="AA144" s="68"/>
      <c r="AB144" s="68"/>
    </row>
    <row r="145" spans="23:28" ht="48.75" customHeight="1" x14ac:dyDescent="0.2">
      <c r="W145" s="68"/>
      <c r="X145" s="68"/>
      <c r="Y145" s="68"/>
      <c r="Z145" s="68"/>
      <c r="AA145" s="68"/>
      <c r="AB145" s="68"/>
    </row>
    <row r="146" spans="23:28" ht="48.75" customHeight="1" x14ac:dyDescent="0.2">
      <c r="W146" s="68"/>
      <c r="X146" s="68"/>
      <c r="Y146" s="68"/>
      <c r="Z146" s="68"/>
      <c r="AA146" s="68"/>
      <c r="AB146" s="68"/>
    </row>
    <row r="147" spans="23:28" ht="48.75" customHeight="1" x14ac:dyDescent="0.2">
      <c r="W147" s="68"/>
      <c r="X147" s="68"/>
      <c r="Y147" s="68"/>
      <c r="Z147" s="68"/>
      <c r="AA147" s="68"/>
      <c r="AB147" s="68"/>
    </row>
    <row r="148" spans="23:28" ht="48.75" customHeight="1" x14ac:dyDescent="0.2">
      <c r="W148" s="68"/>
      <c r="X148" s="68"/>
      <c r="Y148" s="68"/>
      <c r="Z148" s="68"/>
      <c r="AA148" s="68"/>
      <c r="AB148" s="68"/>
    </row>
    <row r="149" spans="23:28" ht="48.75" customHeight="1" x14ac:dyDescent="0.2">
      <c r="W149" s="68"/>
      <c r="X149" s="68"/>
      <c r="Y149" s="68"/>
      <c r="Z149" s="68"/>
      <c r="AA149" s="68"/>
      <c r="AB149" s="68"/>
    </row>
    <row r="150" spans="23:28" ht="48.75" customHeight="1" x14ac:dyDescent="0.2">
      <c r="W150" s="68"/>
      <c r="X150" s="68"/>
      <c r="Y150" s="68"/>
      <c r="Z150" s="68"/>
      <c r="AA150" s="68"/>
      <c r="AB150" s="68"/>
    </row>
    <row r="151" spans="23:28" ht="48.75" customHeight="1" x14ac:dyDescent="0.2">
      <c r="W151" s="68"/>
      <c r="X151" s="68"/>
      <c r="Y151" s="68"/>
      <c r="Z151" s="68"/>
      <c r="AA151" s="68"/>
      <c r="AB151" s="68"/>
    </row>
    <row r="152" spans="23:28" ht="48.75" customHeight="1" x14ac:dyDescent="0.2">
      <c r="W152" s="68"/>
      <c r="X152" s="68"/>
      <c r="Y152" s="68"/>
      <c r="Z152" s="68"/>
      <c r="AA152" s="68"/>
      <c r="AB152" s="68"/>
    </row>
    <row r="153" spans="23:28" ht="48.75" customHeight="1" x14ac:dyDescent="0.2">
      <c r="W153" s="68"/>
      <c r="X153" s="68"/>
      <c r="Y153" s="68"/>
      <c r="Z153" s="68"/>
      <c r="AA153" s="68"/>
      <c r="AB153" s="68"/>
    </row>
    <row r="154" spans="23:28" ht="48.75" customHeight="1" x14ac:dyDescent="0.2">
      <c r="W154" s="68"/>
      <c r="X154" s="68"/>
      <c r="Y154" s="68"/>
      <c r="Z154" s="68"/>
      <c r="AA154" s="68"/>
      <c r="AB154" s="68"/>
    </row>
    <row r="155" spans="23:28" ht="48.75" customHeight="1" x14ac:dyDescent="0.2">
      <c r="W155" s="68"/>
      <c r="X155" s="68"/>
      <c r="Y155" s="68"/>
      <c r="Z155" s="68"/>
      <c r="AA155" s="68"/>
      <c r="AB155" s="68"/>
    </row>
    <row r="156" spans="23:28" ht="48.75" customHeight="1" x14ac:dyDescent="0.2">
      <c r="W156" s="68"/>
      <c r="X156" s="68"/>
      <c r="Y156" s="68"/>
      <c r="Z156" s="68"/>
      <c r="AA156" s="68"/>
      <c r="AB156" s="68"/>
    </row>
    <row r="157" spans="23:28" ht="48.75" customHeight="1" x14ac:dyDescent="0.2">
      <c r="W157" s="68"/>
      <c r="X157" s="68"/>
      <c r="Y157" s="68"/>
      <c r="Z157" s="68"/>
      <c r="AA157" s="68"/>
      <c r="AB157" s="68"/>
    </row>
    <row r="158" spans="23:28" ht="48.75" customHeight="1" x14ac:dyDescent="0.2">
      <c r="W158" s="68"/>
      <c r="X158" s="68"/>
      <c r="Y158" s="68"/>
      <c r="Z158" s="68"/>
      <c r="AA158" s="68"/>
      <c r="AB158" s="68"/>
    </row>
    <row r="159" spans="23:28" ht="48.75" customHeight="1" x14ac:dyDescent="0.2">
      <c r="W159" s="68"/>
      <c r="X159" s="68"/>
      <c r="Y159" s="68"/>
      <c r="Z159" s="68"/>
      <c r="AA159" s="68"/>
      <c r="AB159" s="68"/>
    </row>
    <row r="160" spans="23:28" ht="48.75" customHeight="1" x14ac:dyDescent="0.2">
      <c r="W160" s="68"/>
      <c r="X160" s="68"/>
      <c r="Y160" s="68"/>
      <c r="Z160" s="68"/>
      <c r="AA160" s="68"/>
      <c r="AB160" s="68"/>
    </row>
    <row r="161" spans="23:28" ht="48.75" customHeight="1" x14ac:dyDescent="0.2">
      <c r="W161" s="68"/>
      <c r="X161" s="68"/>
      <c r="Y161" s="68"/>
      <c r="Z161" s="68"/>
      <c r="AA161" s="68"/>
      <c r="AB161" s="68"/>
    </row>
    <row r="162" spans="23:28" ht="48.75" customHeight="1" x14ac:dyDescent="0.2">
      <c r="W162" s="68"/>
      <c r="X162" s="68"/>
      <c r="Y162" s="68"/>
      <c r="Z162" s="68"/>
      <c r="AA162" s="68"/>
      <c r="AB162" s="68"/>
    </row>
    <row r="163" spans="23:28" ht="48.75" customHeight="1" x14ac:dyDescent="0.2">
      <c r="W163" s="68"/>
      <c r="X163" s="68"/>
      <c r="Y163" s="68"/>
      <c r="Z163" s="68"/>
      <c r="AA163" s="68"/>
      <c r="AB163" s="68"/>
    </row>
    <row r="164" spans="23:28" ht="48.75" customHeight="1" x14ac:dyDescent="0.2">
      <c r="W164" s="68"/>
      <c r="X164" s="68"/>
      <c r="Y164" s="68"/>
      <c r="Z164" s="68"/>
      <c r="AA164" s="68"/>
      <c r="AB164" s="68"/>
    </row>
    <row r="165" spans="23:28" ht="48.75" customHeight="1" x14ac:dyDescent="0.2">
      <c r="W165" s="68"/>
      <c r="X165" s="68"/>
      <c r="Y165" s="68"/>
      <c r="Z165" s="68"/>
      <c r="AA165" s="68"/>
      <c r="AB165" s="68"/>
    </row>
    <row r="166" spans="23:28" ht="48.75" customHeight="1" x14ac:dyDescent="0.2">
      <c r="W166" s="68"/>
      <c r="X166" s="68"/>
      <c r="Y166" s="68"/>
      <c r="Z166" s="68"/>
      <c r="AA166" s="68"/>
      <c r="AB166" s="68"/>
    </row>
    <row r="167" spans="23:28" ht="48.75" customHeight="1" x14ac:dyDescent="0.2">
      <c r="W167" s="68"/>
      <c r="X167" s="68"/>
      <c r="Y167" s="68"/>
      <c r="Z167" s="68"/>
      <c r="AA167" s="68"/>
      <c r="AB167" s="68"/>
    </row>
    <row r="168" spans="23:28" ht="48.75" customHeight="1" x14ac:dyDescent="0.2">
      <c r="W168" s="68"/>
      <c r="X168" s="68"/>
      <c r="Y168" s="68"/>
      <c r="Z168" s="68"/>
      <c r="AA168" s="68"/>
      <c r="AB168" s="68"/>
    </row>
    <row r="169" spans="23:28" ht="48.75" customHeight="1" x14ac:dyDescent="0.2">
      <c r="W169" s="68"/>
      <c r="X169" s="68"/>
      <c r="Y169" s="68"/>
      <c r="Z169" s="68"/>
      <c r="AA169" s="68"/>
      <c r="AB169" s="68"/>
    </row>
    <row r="170" spans="23:28" ht="48.75" customHeight="1" x14ac:dyDescent="0.2">
      <c r="W170" s="68"/>
      <c r="X170" s="68"/>
      <c r="Y170" s="68"/>
      <c r="Z170" s="68"/>
      <c r="AA170" s="68"/>
      <c r="AB170" s="68"/>
    </row>
    <row r="171" spans="23:28" ht="48.75" customHeight="1" x14ac:dyDescent="0.2">
      <c r="W171" s="68"/>
      <c r="X171" s="68"/>
      <c r="Y171" s="68"/>
      <c r="Z171" s="68"/>
      <c r="AA171" s="68"/>
      <c r="AB171" s="68"/>
    </row>
    <row r="172" spans="23:28" ht="48.75" customHeight="1" x14ac:dyDescent="0.2">
      <c r="W172" s="68"/>
      <c r="X172" s="68"/>
      <c r="Y172" s="68"/>
      <c r="Z172" s="68"/>
      <c r="AA172" s="68"/>
      <c r="AB172" s="68"/>
    </row>
    <row r="173" spans="23:28" ht="48.75" customHeight="1" x14ac:dyDescent="0.2">
      <c r="W173" s="68"/>
      <c r="X173" s="68"/>
      <c r="Y173" s="68"/>
      <c r="Z173" s="68"/>
      <c r="AA173" s="68"/>
      <c r="AB173" s="68"/>
    </row>
    <row r="174" spans="23:28" ht="48.75" customHeight="1" x14ac:dyDescent="0.2">
      <c r="W174" s="68"/>
      <c r="X174" s="68"/>
      <c r="Y174" s="68"/>
      <c r="Z174" s="68"/>
      <c r="AA174" s="68"/>
      <c r="AB174" s="68"/>
    </row>
    <row r="175" spans="23:28" ht="48.75" customHeight="1" x14ac:dyDescent="0.2">
      <c r="W175" s="68"/>
      <c r="X175" s="68"/>
      <c r="Y175" s="68"/>
      <c r="Z175" s="68"/>
      <c r="AA175" s="68"/>
      <c r="AB175" s="68"/>
    </row>
    <row r="176" spans="23:28" ht="48.75" customHeight="1" x14ac:dyDescent="0.2">
      <c r="W176" s="68"/>
      <c r="X176" s="68"/>
      <c r="Y176" s="68"/>
      <c r="Z176" s="68"/>
      <c r="AA176" s="68"/>
      <c r="AB176" s="68"/>
    </row>
    <row r="177" spans="23:28" ht="48.75" customHeight="1" x14ac:dyDescent="0.2">
      <c r="W177" s="68"/>
      <c r="X177" s="68"/>
      <c r="Y177" s="68"/>
      <c r="Z177" s="68"/>
      <c r="AA177" s="68"/>
      <c r="AB177" s="68"/>
    </row>
    <row r="178" spans="23:28" ht="48.75" customHeight="1" x14ac:dyDescent="0.2">
      <c r="W178" s="68"/>
      <c r="X178" s="68"/>
      <c r="Y178" s="68"/>
      <c r="Z178" s="68"/>
      <c r="AA178" s="68"/>
      <c r="AB178" s="68"/>
    </row>
    <row r="179" spans="23:28" ht="48.75" customHeight="1" x14ac:dyDescent="0.2">
      <c r="W179" s="68"/>
      <c r="X179" s="68"/>
      <c r="Y179" s="68"/>
      <c r="Z179" s="68"/>
      <c r="AA179" s="68"/>
      <c r="AB179" s="68"/>
    </row>
    <row r="180" spans="23:28" ht="48.75" customHeight="1" x14ac:dyDescent="0.2">
      <c r="W180" s="68"/>
      <c r="X180" s="68"/>
      <c r="Y180" s="68"/>
      <c r="Z180" s="68"/>
      <c r="AA180" s="68"/>
      <c r="AB180" s="68"/>
    </row>
    <row r="181" spans="23:28" ht="48.75" customHeight="1" x14ac:dyDescent="0.2">
      <c r="W181" s="68"/>
      <c r="X181" s="68"/>
      <c r="Y181" s="68"/>
      <c r="Z181" s="68"/>
      <c r="AA181" s="68"/>
      <c r="AB181" s="68"/>
    </row>
    <row r="182" spans="23:28" ht="48.75" customHeight="1" x14ac:dyDescent="0.2">
      <c r="W182" s="68"/>
      <c r="X182" s="68"/>
      <c r="Y182" s="68"/>
      <c r="Z182" s="68"/>
      <c r="AA182" s="68"/>
      <c r="AB182" s="68"/>
    </row>
    <row r="183" spans="23:28" ht="48.75" customHeight="1" x14ac:dyDescent="0.2">
      <c r="W183" s="68"/>
      <c r="X183" s="68"/>
      <c r="Y183" s="68"/>
      <c r="Z183" s="68"/>
      <c r="AA183" s="68"/>
      <c r="AB183" s="68"/>
    </row>
    <row r="184" spans="23:28" ht="48.75" customHeight="1" x14ac:dyDescent="0.2">
      <c r="W184" s="68"/>
      <c r="X184" s="68"/>
      <c r="Y184" s="68"/>
      <c r="Z184" s="68"/>
      <c r="AA184" s="68"/>
      <c r="AB184" s="68"/>
    </row>
    <row r="185" spans="23:28" ht="48.75" customHeight="1" x14ac:dyDescent="0.2">
      <c r="W185" s="68"/>
      <c r="X185" s="68"/>
      <c r="Y185" s="68"/>
      <c r="Z185" s="68"/>
      <c r="AA185" s="68"/>
      <c r="AB185" s="68"/>
    </row>
    <row r="186" spans="23:28" ht="48.75" customHeight="1" x14ac:dyDescent="0.2">
      <c r="W186" s="68"/>
      <c r="X186" s="68"/>
      <c r="Y186" s="68"/>
      <c r="Z186" s="68"/>
      <c r="AA186" s="68"/>
      <c r="AB186" s="68"/>
    </row>
    <row r="187" spans="23:28" ht="48.75" customHeight="1" x14ac:dyDescent="0.2">
      <c r="W187" s="68"/>
      <c r="X187" s="68"/>
      <c r="Y187" s="68"/>
      <c r="Z187" s="68"/>
      <c r="AA187" s="68"/>
      <c r="AB187" s="68"/>
    </row>
    <row r="188" spans="23:28" ht="48.75" customHeight="1" x14ac:dyDescent="0.2">
      <c r="W188" s="68"/>
      <c r="X188" s="68"/>
      <c r="Y188" s="68"/>
      <c r="Z188" s="68"/>
      <c r="AA188" s="68"/>
      <c r="AB188" s="68"/>
    </row>
    <row r="189" spans="23:28" ht="48.75" customHeight="1" x14ac:dyDescent="0.2">
      <c r="W189" s="68"/>
      <c r="X189" s="68"/>
      <c r="Y189" s="68"/>
      <c r="Z189" s="68"/>
      <c r="AA189" s="68"/>
      <c r="AB189" s="68"/>
    </row>
    <row r="190" spans="23:28" ht="48.75" customHeight="1" x14ac:dyDescent="0.2">
      <c r="W190" s="68"/>
      <c r="X190" s="68"/>
      <c r="Y190" s="68"/>
      <c r="Z190" s="68"/>
      <c r="AA190" s="68"/>
      <c r="AB190" s="68"/>
    </row>
    <row r="191" spans="23:28" ht="48.75" customHeight="1" x14ac:dyDescent="0.2">
      <c r="W191" s="68"/>
      <c r="X191" s="68"/>
      <c r="Y191" s="68"/>
      <c r="Z191" s="68"/>
      <c r="AA191" s="68"/>
      <c r="AB191" s="68"/>
    </row>
    <row r="192" spans="23:28" ht="48.75" customHeight="1" x14ac:dyDescent="0.2">
      <c r="W192" s="68"/>
      <c r="X192" s="68"/>
      <c r="Y192" s="68"/>
      <c r="Z192" s="68"/>
      <c r="AA192" s="68"/>
      <c r="AB192" s="68"/>
    </row>
    <row r="193" spans="23:28" ht="48.75" customHeight="1" x14ac:dyDescent="0.2">
      <c r="W193" s="68"/>
      <c r="X193" s="68"/>
      <c r="Y193" s="68"/>
      <c r="Z193" s="68"/>
      <c r="AA193" s="68"/>
      <c r="AB193" s="68"/>
    </row>
    <row r="194" spans="23:28" ht="48.75" customHeight="1" x14ac:dyDescent="0.2">
      <c r="W194" s="68"/>
      <c r="X194" s="68"/>
      <c r="Y194" s="68"/>
      <c r="Z194" s="68"/>
      <c r="AA194" s="68"/>
      <c r="AB194" s="68"/>
    </row>
    <row r="195" spans="23:28" ht="48.75" customHeight="1" x14ac:dyDescent="0.2">
      <c r="W195" s="68"/>
      <c r="X195" s="68"/>
      <c r="Y195" s="68"/>
      <c r="Z195" s="68"/>
      <c r="AA195" s="68"/>
      <c r="AB195" s="68"/>
    </row>
    <row r="196" spans="23:28" ht="48.75" customHeight="1" x14ac:dyDescent="0.2">
      <c r="W196" s="68"/>
      <c r="X196" s="68"/>
      <c r="Y196" s="68"/>
      <c r="Z196" s="68"/>
      <c r="AA196" s="68"/>
      <c r="AB196" s="68"/>
    </row>
    <row r="197" spans="23:28" ht="48.75" customHeight="1" x14ac:dyDescent="0.2">
      <c r="W197" s="68"/>
      <c r="X197" s="68"/>
      <c r="Y197" s="68"/>
      <c r="Z197" s="68"/>
      <c r="AA197" s="68"/>
      <c r="AB197" s="68"/>
    </row>
    <row r="198" spans="23:28" ht="48.75" customHeight="1" x14ac:dyDescent="0.2">
      <c r="W198" s="68"/>
      <c r="X198" s="68"/>
      <c r="Y198" s="68"/>
      <c r="Z198" s="68"/>
      <c r="AA198" s="68"/>
      <c r="AB198" s="68"/>
    </row>
    <row r="199" spans="23:28" ht="48.75" customHeight="1" x14ac:dyDescent="0.2">
      <c r="W199" s="68"/>
      <c r="X199" s="68"/>
      <c r="Y199" s="68"/>
      <c r="Z199" s="68"/>
      <c r="AA199" s="68"/>
      <c r="AB199" s="68"/>
    </row>
    <row r="200" spans="23:28" ht="48.75" customHeight="1" x14ac:dyDescent="0.2">
      <c r="W200" s="68"/>
      <c r="X200" s="68"/>
      <c r="Y200" s="68"/>
      <c r="Z200" s="68"/>
      <c r="AA200" s="68"/>
      <c r="AB200" s="68"/>
    </row>
    <row r="201" spans="23:28" ht="48.75" customHeight="1" x14ac:dyDescent="0.2">
      <c r="W201" s="68"/>
      <c r="X201" s="68"/>
      <c r="Y201" s="68"/>
      <c r="Z201" s="68"/>
      <c r="AA201" s="68"/>
      <c r="AB201" s="68"/>
    </row>
    <row r="202" spans="23:28" ht="48.75" customHeight="1" x14ac:dyDescent="0.2">
      <c r="W202" s="68"/>
      <c r="X202" s="68"/>
      <c r="Y202" s="68"/>
      <c r="Z202" s="68"/>
      <c r="AA202" s="68"/>
      <c r="AB202" s="68"/>
    </row>
    <row r="203" spans="23:28" ht="48.75" customHeight="1" x14ac:dyDescent="0.2">
      <c r="W203" s="68"/>
      <c r="X203" s="68"/>
      <c r="Y203" s="68"/>
      <c r="Z203" s="68"/>
      <c r="AA203" s="68"/>
      <c r="AB203" s="68"/>
    </row>
    <row r="204" spans="23:28" ht="48.75" customHeight="1" x14ac:dyDescent="0.2">
      <c r="W204" s="68"/>
      <c r="X204" s="68"/>
      <c r="Y204" s="68"/>
      <c r="Z204" s="68"/>
      <c r="AA204" s="68"/>
      <c r="AB204" s="68"/>
    </row>
    <row r="205" spans="23:28" ht="48.75" customHeight="1" x14ac:dyDescent="0.2">
      <c r="W205" s="68"/>
      <c r="X205" s="68"/>
      <c r="Y205" s="68"/>
      <c r="Z205" s="68"/>
      <c r="AA205" s="68"/>
      <c r="AB205" s="68"/>
    </row>
    <row r="206" spans="23:28" ht="48.75" customHeight="1" x14ac:dyDescent="0.2">
      <c r="W206" s="68"/>
      <c r="X206" s="68"/>
      <c r="Y206" s="68"/>
      <c r="Z206" s="68"/>
      <c r="AA206" s="68"/>
      <c r="AB206" s="68"/>
    </row>
    <row r="207" spans="23:28" ht="48.75" customHeight="1" x14ac:dyDescent="0.2">
      <c r="W207" s="68"/>
      <c r="X207" s="68"/>
      <c r="Y207" s="68"/>
      <c r="Z207" s="68"/>
      <c r="AA207" s="68"/>
      <c r="AB207" s="68"/>
    </row>
    <row r="208" spans="23:28" ht="48.75" customHeight="1" x14ac:dyDescent="0.2">
      <c r="W208" s="68"/>
      <c r="X208" s="68"/>
      <c r="Y208" s="68"/>
      <c r="Z208" s="68"/>
      <c r="AA208" s="68"/>
      <c r="AB208" s="68"/>
    </row>
    <row r="209" spans="23:28" ht="48.75" customHeight="1" x14ac:dyDescent="0.2">
      <c r="W209" s="68"/>
      <c r="X209" s="68"/>
      <c r="Y209" s="68"/>
      <c r="Z209" s="68"/>
      <c r="AA209" s="68"/>
      <c r="AB209" s="68"/>
    </row>
    <row r="210" spans="23:28" ht="48.75" customHeight="1" x14ac:dyDescent="0.2">
      <c r="W210" s="68"/>
      <c r="X210" s="68"/>
      <c r="Y210" s="68"/>
      <c r="Z210" s="68"/>
      <c r="AA210" s="68"/>
      <c r="AB210" s="68"/>
    </row>
    <row r="211" spans="23:28" ht="48.75" customHeight="1" x14ac:dyDescent="0.2">
      <c r="W211" s="68"/>
      <c r="X211" s="68"/>
      <c r="Y211" s="68"/>
      <c r="Z211" s="68"/>
      <c r="AA211" s="68"/>
      <c r="AB211" s="68"/>
    </row>
    <row r="212" spans="23:28" ht="48.75" customHeight="1" x14ac:dyDescent="0.2">
      <c r="W212" s="68"/>
      <c r="X212" s="68"/>
      <c r="Y212" s="68"/>
      <c r="Z212" s="68"/>
      <c r="AA212" s="68"/>
      <c r="AB212" s="68"/>
    </row>
    <row r="213" spans="23:28" ht="48.75" customHeight="1" x14ac:dyDescent="0.2">
      <c r="W213" s="68"/>
      <c r="X213" s="68"/>
      <c r="Y213" s="68"/>
      <c r="Z213" s="68"/>
      <c r="AA213" s="68"/>
      <c r="AB213" s="68"/>
    </row>
    <row r="214" spans="23:28" ht="48.75" customHeight="1" x14ac:dyDescent="0.2">
      <c r="W214" s="68"/>
      <c r="X214" s="68"/>
      <c r="Y214" s="68"/>
      <c r="Z214" s="68"/>
      <c r="AA214" s="68"/>
      <c r="AB214" s="68"/>
    </row>
    <row r="215" spans="23:28" ht="48.75" customHeight="1" x14ac:dyDescent="0.2">
      <c r="W215" s="68"/>
      <c r="X215" s="68"/>
      <c r="Y215" s="68"/>
      <c r="Z215" s="68"/>
      <c r="AA215" s="68"/>
      <c r="AB215" s="68"/>
    </row>
    <row r="216" spans="23:28" ht="48.75" customHeight="1" x14ac:dyDescent="0.2">
      <c r="W216" s="68"/>
      <c r="X216" s="68"/>
      <c r="Y216" s="68"/>
      <c r="Z216" s="68"/>
      <c r="AA216" s="68"/>
      <c r="AB216" s="68"/>
    </row>
    <row r="217" spans="23:28" ht="48.75" customHeight="1" x14ac:dyDescent="0.2">
      <c r="W217" s="68"/>
      <c r="X217" s="68"/>
      <c r="Y217" s="68"/>
      <c r="Z217" s="68"/>
      <c r="AA217" s="68"/>
      <c r="AB217" s="68"/>
    </row>
    <row r="218" spans="23:28" ht="48.75" customHeight="1" x14ac:dyDescent="0.2">
      <c r="W218" s="68"/>
      <c r="X218" s="68"/>
      <c r="Y218" s="68"/>
      <c r="Z218" s="68"/>
      <c r="AA218" s="68"/>
      <c r="AB218" s="68"/>
    </row>
    <row r="219" spans="23:28" ht="48.75" customHeight="1" x14ac:dyDescent="0.2">
      <c r="W219" s="68"/>
      <c r="X219" s="68"/>
      <c r="Y219" s="68"/>
      <c r="Z219" s="68"/>
      <c r="AA219" s="68"/>
      <c r="AB219" s="68"/>
    </row>
    <row r="220" spans="23:28" ht="48.75" customHeight="1" x14ac:dyDescent="0.2">
      <c r="W220" s="68"/>
      <c r="X220" s="68"/>
      <c r="Y220" s="68"/>
      <c r="Z220" s="68"/>
      <c r="AA220" s="68"/>
      <c r="AB220" s="68"/>
    </row>
    <row r="221" spans="23:28" ht="48.75" customHeight="1" x14ac:dyDescent="0.2">
      <c r="W221" s="68"/>
      <c r="X221" s="68"/>
      <c r="Y221" s="68"/>
      <c r="Z221" s="68"/>
      <c r="AA221" s="68"/>
      <c r="AB221" s="68"/>
    </row>
    <row r="222" spans="23:28" ht="48.75" customHeight="1" x14ac:dyDescent="0.2">
      <c r="W222" s="68"/>
      <c r="X222" s="68"/>
      <c r="Y222" s="68"/>
      <c r="Z222" s="68"/>
      <c r="AA222" s="68"/>
      <c r="AB222" s="68"/>
    </row>
    <row r="223" spans="23:28" ht="48.75" customHeight="1" x14ac:dyDescent="0.2">
      <c r="W223" s="68"/>
      <c r="X223" s="68"/>
      <c r="Y223" s="68"/>
      <c r="Z223" s="68"/>
      <c r="AA223" s="68"/>
      <c r="AB223" s="68"/>
    </row>
    <row r="224" spans="23:28" ht="48.75" customHeight="1" x14ac:dyDescent="0.2">
      <c r="W224" s="68"/>
      <c r="X224" s="68"/>
      <c r="Y224" s="68"/>
      <c r="Z224" s="68"/>
      <c r="AA224" s="68"/>
      <c r="AB224" s="68"/>
    </row>
    <row r="225" spans="23:28" ht="48.75" customHeight="1" x14ac:dyDescent="0.2">
      <c r="W225" s="68"/>
      <c r="X225" s="68"/>
      <c r="Y225" s="68"/>
      <c r="Z225" s="68"/>
      <c r="AA225" s="68"/>
      <c r="AB225" s="68"/>
    </row>
    <row r="226" spans="23:28" ht="48.75" customHeight="1" x14ac:dyDescent="0.2">
      <c r="W226" s="68"/>
      <c r="X226" s="68"/>
      <c r="Y226" s="68"/>
      <c r="Z226" s="68"/>
      <c r="AA226" s="68"/>
      <c r="AB226" s="68"/>
    </row>
    <row r="227" spans="23:28" ht="48.75" customHeight="1" x14ac:dyDescent="0.2">
      <c r="W227" s="68"/>
      <c r="X227" s="68"/>
      <c r="Y227" s="68"/>
      <c r="Z227" s="68"/>
      <c r="AA227" s="68"/>
      <c r="AB227" s="68"/>
    </row>
    <row r="228" spans="23:28" ht="48.75" customHeight="1" x14ac:dyDescent="0.2">
      <c r="W228" s="68"/>
      <c r="X228" s="68"/>
      <c r="Y228" s="68"/>
      <c r="Z228" s="68"/>
      <c r="AA228" s="68"/>
      <c r="AB228" s="68"/>
    </row>
    <row r="229" spans="23:28" ht="48.75" customHeight="1" x14ac:dyDescent="0.2">
      <c r="W229" s="68"/>
      <c r="X229" s="68"/>
      <c r="Y229" s="68"/>
      <c r="Z229" s="68"/>
      <c r="AA229" s="68"/>
      <c r="AB229" s="68"/>
    </row>
    <row r="230" spans="23:28" ht="48.75" customHeight="1" x14ac:dyDescent="0.2">
      <c r="W230" s="68"/>
      <c r="X230" s="68"/>
      <c r="Y230" s="68"/>
      <c r="Z230" s="68"/>
      <c r="AA230" s="68"/>
      <c r="AB230" s="68"/>
    </row>
    <row r="231" spans="23:28" ht="48.75" customHeight="1" x14ac:dyDescent="0.2">
      <c r="W231" s="68"/>
      <c r="X231" s="68"/>
      <c r="Y231" s="68"/>
      <c r="Z231" s="68"/>
      <c r="AA231" s="68"/>
      <c r="AB231" s="68"/>
    </row>
    <row r="232" spans="23:28" ht="48.75" customHeight="1" x14ac:dyDescent="0.2">
      <c r="W232" s="68"/>
      <c r="X232" s="68"/>
      <c r="Y232" s="68"/>
      <c r="Z232" s="68"/>
      <c r="AA232" s="68"/>
      <c r="AB232" s="68"/>
    </row>
    <row r="233" spans="23:28" ht="48.75" customHeight="1" x14ac:dyDescent="0.2">
      <c r="W233" s="68"/>
      <c r="X233" s="68"/>
      <c r="Y233" s="68"/>
      <c r="Z233" s="68"/>
      <c r="AA233" s="68"/>
      <c r="AB233" s="68"/>
    </row>
    <row r="234" spans="23:28" ht="48.75" customHeight="1" x14ac:dyDescent="0.2">
      <c r="W234" s="68"/>
      <c r="X234" s="68"/>
      <c r="Y234" s="68"/>
      <c r="Z234" s="68"/>
      <c r="AA234" s="68"/>
      <c r="AB234" s="68"/>
    </row>
    <row r="235" spans="23:28" ht="48.75" customHeight="1" x14ac:dyDescent="0.2">
      <c r="W235" s="68"/>
      <c r="X235" s="68"/>
      <c r="Y235" s="68"/>
      <c r="Z235" s="68"/>
      <c r="AA235" s="68"/>
      <c r="AB235" s="68"/>
    </row>
    <row r="236" spans="23:28" ht="48.75" customHeight="1" x14ac:dyDescent="0.2">
      <c r="W236" s="68"/>
      <c r="X236" s="68"/>
      <c r="Y236" s="68"/>
      <c r="Z236" s="68"/>
      <c r="AA236" s="68"/>
      <c r="AB236" s="68"/>
    </row>
    <row r="237" spans="23:28" ht="48.75" customHeight="1" x14ac:dyDescent="0.2">
      <c r="W237" s="68"/>
      <c r="X237" s="68"/>
      <c r="Y237" s="68"/>
      <c r="Z237" s="68"/>
      <c r="AA237" s="68"/>
      <c r="AB237" s="68"/>
    </row>
    <row r="238" spans="23:28" ht="48.75" customHeight="1" x14ac:dyDescent="0.2">
      <c r="W238" s="68"/>
      <c r="X238" s="68"/>
      <c r="Y238" s="68"/>
      <c r="Z238" s="68"/>
      <c r="AA238" s="68"/>
      <c r="AB238" s="68"/>
    </row>
    <row r="239" spans="23:28" ht="48.75" customHeight="1" x14ac:dyDescent="0.2">
      <c r="W239" s="68"/>
      <c r="X239" s="68"/>
      <c r="Y239" s="68"/>
      <c r="Z239" s="68"/>
      <c r="AA239" s="68"/>
      <c r="AB239" s="68"/>
    </row>
    <row r="240" spans="23:28" ht="48.75" customHeight="1" x14ac:dyDescent="0.2">
      <c r="W240" s="68"/>
      <c r="X240" s="68"/>
      <c r="Y240" s="68"/>
      <c r="Z240" s="68"/>
      <c r="AA240" s="68"/>
      <c r="AB240" s="68"/>
    </row>
    <row r="241" spans="23:28" ht="48.75" customHeight="1" x14ac:dyDescent="0.2">
      <c r="W241" s="68"/>
      <c r="X241" s="68"/>
      <c r="Y241" s="68"/>
      <c r="Z241" s="68"/>
      <c r="AA241" s="68"/>
      <c r="AB241" s="68"/>
    </row>
    <row r="242" spans="23:28" ht="48.75" customHeight="1" x14ac:dyDescent="0.2">
      <c r="W242" s="68"/>
      <c r="X242" s="68"/>
      <c r="Y242" s="68"/>
      <c r="Z242" s="68"/>
      <c r="AA242" s="68"/>
      <c r="AB242" s="68"/>
    </row>
    <row r="243" spans="23:28" ht="48.75" customHeight="1" x14ac:dyDescent="0.2">
      <c r="W243" s="68"/>
      <c r="X243" s="68"/>
      <c r="Y243" s="68"/>
      <c r="Z243" s="68"/>
      <c r="AA243" s="68"/>
      <c r="AB243" s="68"/>
    </row>
    <row r="244" spans="23:28" ht="48.75" customHeight="1" x14ac:dyDescent="0.2">
      <c r="W244" s="68"/>
      <c r="X244" s="68"/>
      <c r="Y244" s="68"/>
      <c r="Z244" s="68"/>
      <c r="AA244" s="68"/>
      <c r="AB244" s="68"/>
    </row>
    <row r="245" spans="23:28" ht="48.75" customHeight="1" x14ac:dyDescent="0.2">
      <c r="W245" s="68"/>
      <c r="X245" s="68"/>
      <c r="Y245" s="68"/>
      <c r="Z245" s="68"/>
      <c r="AA245" s="68"/>
      <c r="AB245" s="68"/>
    </row>
    <row r="246" spans="23:28" ht="48.75" customHeight="1" x14ac:dyDescent="0.2">
      <c r="W246" s="68"/>
      <c r="X246" s="68"/>
      <c r="Y246" s="68"/>
      <c r="Z246" s="68"/>
      <c r="AA246" s="68"/>
      <c r="AB246" s="68"/>
    </row>
    <row r="247" spans="23:28" ht="48.75" customHeight="1" x14ac:dyDescent="0.2">
      <c r="W247" s="68"/>
      <c r="X247" s="68"/>
      <c r="Y247" s="68"/>
      <c r="Z247" s="68"/>
      <c r="AA247" s="68"/>
      <c r="AB247" s="68"/>
    </row>
    <row r="248" spans="23:28" ht="48.75" customHeight="1" x14ac:dyDescent="0.2">
      <c r="W248" s="68"/>
      <c r="X248" s="68"/>
      <c r="Y248" s="68"/>
      <c r="Z248" s="68"/>
      <c r="AA248" s="68"/>
      <c r="AB248" s="68"/>
    </row>
    <row r="249" spans="23:28" ht="48.75" customHeight="1" x14ac:dyDescent="0.2">
      <c r="W249" s="68"/>
      <c r="X249" s="68"/>
      <c r="Y249" s="68"/>
      <c r="Z249" s="68"/>
      <c r="AA249" s="68"/>
      <c r="AB249" s="68"/>
    </row>
    <row r="250" spans="23:28" ht="48.75" customHeight="1" x14ac:dyDescent="0.2">
      <c r="W250" s="68"/>
      <c r="X250" s="68"/>
      <c r="Y250" s="68"/>
      <c r="Z250" s="68"/>
      <c r="AA250" s="68"/>
      <c r="AB250" s="68"/>
    </row>
    <row r="251" spans="23:28" ht="48.75" customHeight="1" x14ac:dyDescent="0.2">
      <c r="W251" s="68"/>
      <c r="X251" s="68"/>
      <c r="Y251" s="68"/>
      <c r="Z251" s="68"/>
      <c r="AA251" s="68"/>
      <c r="AB251" s="68"/>
    </row>
    <row r="252" spans="23:28" ht="48.75" customHeight="1" x14ac:dyDescent="0.2">
      <c r="W252" s="68"/>
      <c r="X252" s="68"/>
      <c r="Y252" s="68"/>
      <c r="Z252" s="68"/>
      <c r="AA252" s="68"/>
      <c r="AB252" s="68"/>
    </row>
    <row r="253" spans="23:28" ht="48.75" customHeight="1" x14ac:dyDescent="0.2">
      <c r="W253" s="68"/>
      <c r="X253" s="68"/>
      <c r="Y253" s="68"/>
      <c r="Z253" s="68"/>
      <c r="AA253" s="68"/>
      <c r="AB253" s="68"/>
    </row>
    <row r="254" spans="23:28" ht="48.75" customHeight="1" x14ac:dyDescent="0.2">
      <c r="W254" s="68"/>
      <c r="X254" s="68"/>
      <c r="Y254" s="68"/>
      <c r="Z254" s="68"/>
      <c r="AA254" s="68"/>
      <c r="AB254" s="68"/>
    </row>
    <row r="255" spans="23:28" ht="48.75" customHeight="1" x14ac:dyDescent="0.2">
      <c r="W255" s="68"/>
      <c r="X255" s="68"/>
      <c r="Y255" s="68"/>
      <c r="Z255" s="68"/>
      <c r="AA255" s="68"/>
      <c r="AB255" s="68"/>
    </row>
    <row r="256" spans="23:28" ht="48.75" customHeight="1" x14ac:dyDescent="0.2">
      <c r="W256" s="68"/>
      <c r="X256" s="68"/>
      <c r="Y256" s="68"/>
      <c r="Z256" s="68"/>
      <c r="AA256" s="68"/>
      <c r="AB256" s="68"/>
    </row>
    <row r="257" spans="23:28" ht="48.75" customHeight="1" x14ac:dyDescent="0.2">
      <c r="W257" s="68"/>
      <c r="X257" s="68"/>
      <c r="Y257" s="68"/>
      <c r="Z257" s="68"/>
      <c r="AA257" s="68"/>
      <c r="AB257" s="68"/>
    </row>
    <row r="258" spans="23:28" ht="48.75" customHeight="1" x14ac:dyDescent="0.2">
      <c r="W258" s="68"/>
      <c r="X258" s="68"/>
      <c r="Y258" s="68"/>
      <c r="Z258" s="68"/>
      <c r="AA258" s="68"/>
      <c r="AB258" s="68"/>
    </row>
    <row r="259" spans="23:28" ht="48.75" customHeight="1" x14ac:dyDescent="0.2">
      <c r="W259" s="68"/>
      <c r="X259" s="68"/>
      <c r="Y259" s="68"/>
      <c r="Z259" s="68"/>
      <c r="AA259" s="68"/>
      <c r="AB259" s="68"/>
    </row>
    <row r="260" spans="23:28" ht="48.75" customHeight="1" x14ac:dyDescent="0.2">
      <c r="W260" s="68"/>
      <c r="X260" s="68"/>
      <c r="Y260" s="68"/>
      <c r="Z260" s="68"/>
      <c r="AA260" s="68"/>
      <c r="AB260" s="68"/>
    </row>
    <row r="261" spans="23:28" ht="48.75" customHeight="1" x14ac:dyDescent="0.2">
      <c r="W261" s="68"/>
      <c r="X261" s="68"/>
      <c r="Y261" s="68"/>
      <c r="Z261" s="68"/>
      <c r="AA261" s="68"/>
      <c r="AB261" s="68"/>
    </row>
    <row r="262" spans="23:28" ht="48.75" customHeight="1" x14ac:dyDescent="0.2">
      <c r="W262" s="68"/>
      <c r="X262" s="68"/>
      <c r="Y262" s="68"/>
      <c r="Z262" s="68"/>
      <c r="AA262" s="68"/>
      <c r="AB262" s="68"/>
    </row>
    <row r="263" spans="23:28" ht="48.75" customHeight="1" x14ac:dyDescent="0.2">
      <c r="W263" s="68"/>
      <c r="X263" s="68"/>
      <c r="Y263" s="68"/>
      <c r="Z263" s="68"/>
      <c r="AA263" s="68"/>
      <c r="AB263" s="68"/>
    </row>
    <row r="264" spans="23:28" ht="48.75" customHeight="1" x14ac:dyDescent="0.2">
      <c r="W264" s="68"/>
      <c r="X264" s="68"/>
      <c r="Y264" s="68"/>
      <c r="Z264" s="68"/>
      <c r="AA264" s="68"/>
      <c r="AB264" s="68"/>
    </row>
    <row r="265" spans="23:28" ht="48.75" customHeight="1" x14ac:dyDescent="0.2">
      <c r="W265" s="68"/>
      <c r="X265" s="68"/>
      <c r="Y265" s="68"/>
      <c r="Z265" s="68"/>
      <c r="AA265" s="68"/>
      <c r="AB265" s="68"/>
    </row>
    <row r="266" spans="23:28" ht="48.75" customHeight="1" x14ac:dyDescent="0.2">
      <c r="W266" s="68"/>
      <c r="X266" s="68"/>
      <c r="Y266" s="68"/>
      <c r="Z266" s="68"/>
      <c r="AA266" s="68"/>
      <c r="AB266" s="68"/>
    </row>
    <row r="267" spans="23:28" ht="48.75" customHeight="1" x14ac:dyDescent="0.2">
      <c r="W267" s="68"/>
      <c r="X267" s="68"/>
      <c r="Y267" s="68"/>
      <c r="Z267" s="68"/>
      <c r="AA267" s="68"/>
      <c r="AB267" s="68"/>
    </row>
    <row r="268" spans="23:28" ht="48.75" customHeight="1" x14ac:dyDescent="0.2">
      <c r="W268" s="68"/>
      <c r="X268" s="68"/>
      <c r="Y268" s="68"/>
      <c r="Z268" s="68"/>
      <c r="AA268" s="68"/>
      <c r="AB268" s="68"/>
    </row>
    <row r="269" spans="23:28" ht="48.75" customHeight="1" x14ac:dyDescent="0.2">
      <c r="W269" s="68"/>
      <c r="X269" s="68"/>
      <c r="Y269" s="68"/>
      <c r="Z269" s="68"/>
      <c r="AA269" s="68"/>
      <c r="AB269" s="68"/>
    </row>
    <row r="270" spans="23:28" ht="48.75" customHeight="1" x14ac:dyDescent="0.2">
      <c r="W270" s="68"/>
      <c r="X270" s="68"/>
      <c r="Y270" s="68"/>
      <c r="Z270" s="68"/>
      <c r="AA270" s="68"/>
      <c r="AB270" s="68"/>
    </row>
    <row r="271" spans="23:28" ht="48.75" customHeight="1" x14ac:dyDescent="0.2">
      <c r="W271" s="68"/>
      <c r="X271" s="68"/>
      <c r="Y271" s="68"/>
      <c r="Z271" s="68"/>
      <c r="AA271" s="68"/>
      <c r="AB271" s="68"/>
    </row>
    <row r="272" spans="23:28" ht="48.75" customHeight="1" x14ac:dyDescent="0.2">
      <c r="W272" s="68"/>
      <c r="X272" s="68"/>
      <c r="Y272" s="68"/>
      <c r="Z272" s="68"/>
      <c r="AA272" s="68"/>
      <c r="AB272" s="68"/>
    </row>
    <row r="273" spans="23:28" ht="48.75" customHeight="1" x14ac:dyDescent="0.2">
      <c r="W273" s="68"/>
      <c r="X273" s="68"/>
      <c r="Y273" s="68"/>
      <c r="Z273" s="68"/>
      <c r="AA273" s="68"/>
      <c r="AB273" s="68"/>
    </row>
    <row r="274" spans="23:28" ht="48.75" customHeight="1" x14ac:dyDescent="0.2">
      <c r="W274" s="68"/>
      <c r="X274" s="68"/>
      <c r="Y274" s="68"/>
      <c r="Z274" s="68"/>
      <c r="AA274" s="68"/>
      <c r="AB274" s="68"/>
    </row>
    <row r="275" spans="23:28" ht="48.75" customHeight="1" x14ac:dyDescent="0.2">
      <c r="W275" s="68"/>
      <c r="X275" s="68"/>
      <c r="Y275" s="68"/>
      <c r="Z275" s="68"/>
      <c r="AA275" s="68"/>
      <c r="AB275" s="68"/>
    </row>
    <row r="276" spans="23:28" ht="48.75" customHeight="1" x14ac:dyDescent="0.2">
      <c r="W276" s="68"/>
      <c r="X276" s="68"/>
      <c r="Y276" s="68"/>
      <c r="Z276" s="68"/>
      <c r="AA276" s="68"/>
      <c r="AB276" s="68"/>
    </row>
    <row r="277" spans="23:28" ht="48.75" customHeight="1" x14ac:dyDescent="0.2">
      <c r="W277" s="68"/>
      <c r="X277" s="68"/>
      <c r="Y277" s="68"/>
      <c r="Z277" s="68"/>
      <c r="AA277" s="68"/>
      <c r="AB277" s="68"/>
    </row>
    <row r="278" spans="23:28" ht="48.75" customHeight="1" x14ac:dyDescent="0.2">
      <c r="W278" s="68"/>
      <c r="X278" s="68"/>
      <c r="Y278" s="68"/>
      <c r="Z278" s="68"/>
      <c r="AA278" s="68"/>
      <c r="AB278" s="68"/>
    </row>
    <row r="279" spans="23:28" ht="48.75" customHeight="1" x14ac:dyDescent="0.2">
      <c r="W279" s="68"/>
      <c r="X279" s="68"/>
      <c r="Y279" s="68"/>
      <c r="Z279" s="68"/>
      <c r="AA279" s="68"/>
      <c r="AB279" s="68"/>
    </row>
    <row r="280" spans="23:28" ht="48.75" customHeight="1" x14ac:dyDescent="0.2">
      <c r="W280" s="68"/>
      <c r="X280" s="68"/>
      <c r="Y280" s="68"/>
      <c r="Z280" s="68"/>
      <c r="AA280" s="68"/>
      <c r="AB280" s="68"/>
    </row>
    <row r="281" spans="23:28" ht="48.75" customHeight="1" x14ac:dyDescent="0.2">
      <c r="W281" s="68"/>
      <c r="X281" s="68"/>
      <c r="Y281" s="68"/>
      <c r="Z281" s="68"/>
      <c r="AA281" s="68"/>
      <c r="AB281" s="68"/>
    </row>
    <row r="282" spans="23:28" ht="48.75" customHeight="1" x14ac:dyDescent="0.2">
      <c r="W282" s="68"/>
      <c r="X282" s="68"/>
      <c r="Y282" s="68"/>
      <c r="Z282" s="68"/>
      <c r="AA282" s="68"/>
      <c r="AB282" s="68"/>
    </row>
    <row r="283" spans="23:28" ht="48.75" customHeight="1" x14ac:dyDescent="0.2">
      <c r="W283" s="68"/>
      <c r="X283" s="68"/>
      <c r="Y283" s="68"/>
      <c r="Z283" s="68"/>
      <c r="AA283" s="68"/>
      <c r="AB283" s="68"/>
    </row>
    <row r="284" spans="23:28" ht="48.75" customHeight="1" x14ac:dyDescent="0.2">
      <c r="W284" s="68"/>
      <c r="X284" s="68"/>
      <c r="Y284" s="68"/>
      <c r="Z284" s="68"/>
      <c r="AA284" s="68"/>
      <c r="AB284" s="68"/>
    </row>
    <row r="285" spans="23:28" ht="48.75" customHeight="1" x14ac:dyDescent="0.2">
      <c r="W285" s="68"/>
      <c r="X285" s="68"/>
      <c r="Y285" s="68"/>
      <c r="Z285" s="68"/>
      <c r="AA285" s="68"/>
      <c r="AB285" s="68"/>
    </row>
  </sheetData>
  <autoFilter ref="B9:AT57">
    <filterColumn colId="8" showButton="0"/>
    <filterColumn colId="9" showButton="0"/>
    <filterColumn colId="10" showButton="0"/>
    <filterColumn colId="11" showButton="0"/>
    <filterColumn colId="12" showButton="0"/>
    <filterColumn colId="13"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autoFilter>
  <mergeCells count="47">
    <mergeCell ref="AU46:AW46"/>
    <mergeCell ref="AU48:AX48"/>
    <mergeCell ref="B5:C5"/>
    <mergeCell ref="D5:E5"/>
    <mergeCell ref="L1:AN3"/>
    <mergeCell ref="AO1:AR1"/>
    <mergeCell ref="AO2:AR2"/>
    <mergeCell ref="AO3:AR3"/>
    <mergeCell ref="R9:R10"/>
    <mergeCell ref="C6:D6"/>
    <mergeCell ref="B9:B10"/>
    <mergeCell ref="C9:C10"/>
    <mergeCell ref="D9:D10"/>
    <mergeCell ref="E9:E10"/>
    <mergeCell ref="F9:F10"/>
    <mergeCell ref="G9:G10"/>
    <mergeCell ref="J9:P9"/>
    <mergeCell ref="Q9:Q10"/>
    <mergeCell ref="AT9:AT10"/>
    <mergeCell ref="S9:U9"/>
    <mergeCell ref="V9:Y9"/>
    <mergeCell ref="Z9:AC9"/>
    <mergeCell ref="AD9:AD10"/>
    <mergeCell ref="B57:L57"/>
    <mergeCell ref="M57:S57"/>
    <mergeCell ref="T57:AR57"/>
    <mergeCell ref="AE33:AE40"/>
    <mergeCell ref="AE41:AE45"/>
    <mergeCell ref="AE46:AE48"/>
    <mergeCell ref="B50:B54"/>
    <mergeCell ref="AE50:AE54"/>
    <mergeCell ref="AY9:AY10"/>
    <mergeCell ref="AZ9:AZ10"/>
    <mergeCell ref="AY33:AY40"/>
    <mergeCell ref="B56:L56"/>
    <mergeCell ref="M56:S56"/>
    <mergeCell ref="T56:AR56"/>
    <mergeCell ref="AE25:AE32"/>
    <mergeCell ref="AE9:AE10"/>
    <mergeCell ref="AF9:AQ9"/>
    <mergeCell ref="AR9:AR10"/>
    <mergeCell ref="AS9:AS10"/>
    <mergeCell ref="AE16:AE17"/>
    <mergeCell ref="AE18:AE20"/>
    <mergeCell ref="AE21:AE24"/>
    <mergeCell ref="H9:H10"/>
    <mergeCell ref="I9:I10"/>
  </mergeCells>
  <dataValidations count="4">
    <dataValidation type="list" allowBlank="1" showInputMessage="1" showErrorMessage="1" sqref="N21:N24 N48:N54">
      <formula1>#REF!</formula1>
    </dataValidation>
    <dataValidation type="list" allowBlank="1" showInputMessage="1" showErrorMessage="1" sqref="N19 N11:N15">
      <formula1>$BI$10:$BI$13</formula1>
    </dataValidation>
    <dataValidation type="list" allowBlank="1" showInputMessage="1" showErrorMessage="1" sqref="N18 N20">
      <formula1>$AF$6:$AF$9</formula1>
    </dataValidation>
    <dataValidation type="list" allowBlank="1" showInputMessage="1" showErrorMessage="1" sqref="N16:N17">
      <formula1>$BI$10:$BI$10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7"/>
  <sheetViews>
    <sheetView workbookViewId="0">
      <selection activeCell="E5" sqref="E5:I7"/>
    </sheetView>
  </sheetViews>
  <sheetFormatPr baseColWidth="10" defaultRowHeight="15" x14ac:dyDescent="0.25"/>
  <cols>
    <col min="6" max="6" width="12.140625" customWidth="1"/>
    <col min="7" max="7" width="13.42578125" customWidth="1"/>
    <col min="8" max="8" width="16.42578125" customWidth="1"/>
    <col min="9" max="9" width="13.140625" customWidth="1"/>
  </cols>
  <sheetData>
    <row r="4" spans="5:9" ht="60" customHeight="1" x14ac:dyDescent="0.25"/>
    <row r="5" spans="5:9" ht="35.25" customHeight="1" x14ac:dyDescent="0.25">
      <c r="E5" s="144" t="s">
        <v>12</v>
      </c>
      <c r="F5" s="144"/>
      <c r="G5" s="144"/>
      <c r="H5" s="31" t="s">
        <v>326</v>
      </c>
      <c r="I5" s="32" t="s">
        <v>325</v>
      </c>
    </row>
    <row r="6" spans="5:9" ht="82.5" customHeight="1" x14ac:dyDescent="0.25">
      <c r="E6" s="33" t="s">
        <v>79</v>
      </c>
      <c r="F6" s="33" t="s">
        <v>80</v>
      </c>
      <c r="G6" s="33" t="s">
        <v>81</v>
      </c>
      <c r="H6" s="34" t="s">
        <v>82</v>
      </c>
      <c r="I6" s="35">
        <v>0.15</v>
      </c>
    </row>
    <row r="7" spans="5:9" ht="63.75" x14ac:dyDescent="0.25">
      <c r="E7" s="36" t="s">
        <v>85</v>
      </c>
      <c r="F7" s="33" t="s">
        <v>86</v>
      </c>
      <c r="G7" s="36" t="s">
        <v>87</v>
      </c>
      <c r="H7" s="34" t="s">
        <v>88</v>
      </c>
      <c r="I7" s="35">
        <v>0.95</v>
      </c>
    </row>
  </sheetData>
  <mergeCells count="1">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Monica</cp:lastModifiedBy>
  <dcterms:created xsi:type="dcterms:W3CDTF">2020-02-14T05:23:04Z</dcterms:created>
  <dcterms:modified xsi:type="dcterms:W3CDTF">2020-06-04T15:14:19Z</dcterms:modified>
</cp:coreProperties>
</file>