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rpj5\OneDrive\Escritorio\CSC\Diligenciamento del Furag 2020\Formulario en desarrollo de Política Gobierno Digital(82-140,438)\Evidencias Politica de gobierno digital\"/>
    </mc:Choice>
  </mc:AlternateContent>
  <xr:revisionPtr revIDLastSave="0" documentId="13_ncr:1_{279618F7-B5A1-47F1-914D-5459E1BCCC8F}" xr6:coauthVersionLast="46" xr6:coauthVersionMax="46"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90" i="15" l="1"/>
  <c r="F22" i="15" l="1"/>
  <c r="F10" i="15"/>
  <c r="F84" i="8" l="1"/>
  <c r="F83" i="8"/>
  <c r="F82" i="8"/>
  <c r="F81" i="8"/>
  <c r="F80" i="8"/>
  <c r="F79" i="8"/>
  <c r="F78" i="8"/>
  <c r="F77" i="8"/>
  <c r="F75" i="8"/>
  <c r="F72" i="8"/>
  <c r="F70" i="8"/>
  <c r="F69" i="8"/>
  <c r="F67" i="8"/>
  <c r="F66" i="8"/>
  <c r="F65" i="8"/>
  <c r="F64" i="8"/>
  <c r="F63" i="8"/>
  <c r="F62" i="8"/>
  <c r="F61" i="8"/>
  <c r="F60" i="8"/>
  <c r="F58" i="8"/>
  <c r="F57" i="8"/>
  <c r="F8" i="8"/>
  <c r="F7" i="8"/>
  <c r="F56" i="8"/>
  <c r="E58" i="8"/>
  <c r="E10" i="8"/>
  <c r="K137" i="17"/>
  <c r="K136" i="17"/>
  <c r="K135" i="17"/>
  <c r="K134" i="17"/>
  <c r="K130" i="17"/>
  <c r="L130" i="17"/>
  <c r="K114" i="17"/>
  <c r="K113" i="17"/>
  <c r="K112" i="17"/>
  <c r="K111" i="17"/>
  <c r="K110" i="17"/>
  <c r="K109" i="17"/>
  <c r="K108" i="17"/>
  <c r="K107" i="17"/>
  <c r="K103" i="17"/>
  <c r="L103" i="17"/>
  <c r="K84" i="17"/>
  <c r="K83" i="17"/>
  <c r="K82" i="17"/>
  <c r="K81" i="17"/>
  <c r="K77" i="17"/>
  <c r="L77" i="17"/>
  <c r="F16" i="15"/>
  <c r="I60" i="17"/>
  <c r="I59" i="17"/>
  <c r="I58" i="17"/>
  <c r="I57" i="17"/>
  <c r="K54" i="17"/>
  <c r="F17" i="15"/>
  <c r="K59" i="17" s="1"/>
  <c r="F18" i="15"/>
  <c r="K60" i="17" s="1"/>
  <c r="J37" i="17"/>
  <c r="J36" i="17"/>
  <c r="J35" i="17"/>
  <c r="J34" i="17"/>
  <c r="M81" i="17"/>
  <c r="F26" i="15"/>
  <c r="F29" i="15"/>
  <c r="M83" i="17" s="1"/>
  <c r="F31" i="15"/>
  <c r="M84" i="17" s="1"/>
  <c r="F33" i="15"/>
  <c r="M107" i="17" s="1"/>
  <c r="F38" i="15"/>
  <c r="M108" i="17" s="1"/>
  <c r="F42" i="15"/>
  <c r="M109" i="17" s="1"/>
  <c r="F46" i="15"/>
  <c r="M110" i="17" s="1"/>
  <c r="F52" i="15"/>
  <c r="M111" i="17" s="1"/>
  <c r="F58" i="15"/>
  <c r="M112" i="17" s="1"/>
  <c r="F59" i="15"/>
  <c r="M113" i="17" s="1"/>
  <c r="F63" i="15"/>
  <c r="M114" i="17" s="1"/>
  <c r="F69" i="15"/>
  <c r="F80" i="15"/>
  <c r="M135" i="17" s="1"/>
  <c r="F83" i="15"/>
  <c r="M136" i="17" s="1"/>
  <c r="M137" i="17"/>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E24" i="8"/>
  <c r="E23" i="8"/>
  <c r="E14" i="8"/>
  <c r="E84" i="8"/>
  <c r="E80" i="8"/>
  <c r="E83" i="8"/>
  <c r="E81" i="8"/>
  <c r="E82" i="8"/>
  <c r="E57" i="8"/>
  <c r="E79" i="8"/>
  <c r="E74" i="8"/>
  <c r="E75" i="8"/>
  <c r="E76" i="8"/>
  <c r="E77" i="8"/>
  <c r="E78" i="8"/>
  <c r="E68" i="8"/>
  <c r="E69" i="8"/>
  <c r="E70" i="8"/>
  <c r="E71" i="8"/>
  <c r="E72" i="8"/>
  <c r="E73" i="8"/>
  <c r="E44" i="8"/>
  <c r="E45" i="8"/>
  <c r="E46" i="8"/>
  <c r="E47" i="8"/>
  <c r="E48" i="8"/>
  <c r="E49" i="8"/>
  <c r="E50" i="8"/>
  <c r="E51" i="8"/>
  <c r="E52" i="8"/>
  <c r="E53" i="8"/>
  <c r="E54" i="8"/>
  <c r="E55" i="8"/>
  <c r="E56" i="8"/>
  <c r="E59" i="8"/>
  <c r="E60" i="8"/>
  <c r="E61" i="8"/>
  <c r="E62" i="8"/>
  <c r="E63" i="8"/>
  <c r="E64" i="8"/>
  <c r="E65" i="8"/>
  <c r="E66" i="8"/>
  <c r="E67" i="8"/>
  <c r="E12" i="8"/>
  <c r="E30" i="8"/>
  <c r="E21" i="8"/>
  <c r="E22" i="8"/>
  <c r="E8" i="8"/>
  <c r="E7" i="8"/>
  <c r="E9" i="8"/>
  <c r="E11" i="8"/>
  <c r="E13" i="8"/>
  <c r="E15" i="8"/>
  <c r="E16" i="8"/>
  <c r="E17" i="8"/>
  <c r="E18" i="8"/>
  <c r="E19" i="8"/>
  <c r="E20" i="8"/>
  <c r="E25" i="8"/>
  <c r="E26" i="8"/>
  <c r="E27" i="8"/>
  <c r="E28" i="8"/>
  <c r="E29" i="8"/>
  <c r="E31" i="8"/>
  <c r="E32" i="8"/>
  <c r="E33" i="8"/>
  <c r="E34" i="8"/>
  <c r="E35" i="8"/>
  <c r="E36" i="8"/>
  <c r="E37" i="8"/>
  <c r="E38" i="8"/>
  <c r="E39" i="8"/>
  <c r="E40" i="8"/>
  <c r="E41" i="8"/>
  <c r="E42" i="8"/>
  <c r="E43" i="8"/>
  <c r="L54" i="17"/>
  <c r="I12" i="17"/>
  <c r="K57" i="17"/>
  <c r="D69" i="15" l="1"/>
  <c r="L37" i="17" s="1"/>
  <c r="M134" i="17"/>
  <c r="D33" i="15"/>
  <c r="L36" i="17" s="1"/>
  <c r="D22" i="15"/>
  <c r="L35" i="17" s="1"/>
  <c r="M82" i="17"/>
  <c r="D10" i="15"/>
  <c r="L34" i="17" s="1"/>
  <c r="K58" i="17"/>
  <c r="G6" i="15" l="1"/>
  <c r="K12" i="17" s="1"/>
</calcChain>
</file>

<file path=xl/sharedStrings.xml><?xml version="1.0" encoding="utf-8"?>
<sst xmlns="http://schemas.openxmlformats.org/spreadsheetml/2006/main" count="524" uniqueCount="319">
  <si>
    <t>GUÍAS Y NORMAS TÉCNICAS</t>
  </si>
  <si>
    <t>BUENAS PRÁCTICAS E INNOVACIÓN</t>
  </si>
  <si>
    <t>MARCO JURÍDICO</t>
  </si>
  <si>
    <t>Puntaje actual</t>
  </si>
  <si>
    <t>ACTIVIDADES DE GESTIÓN</t>
  </si>
  <si>
    <t/>
  </si>
  <si>
    <t>ENTIDAD</t>
  </si>
  <si>
    <t>INSTRUCCIONES DE DILIGENCIAMIENTO</t>
  </si>
  <si>
    <t>Variable</t>
  </si>
  <si>
    <t>Rangos</t>
  </si>
  <si>
    <t>PUNTAJE 
(0 - 100)</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</si>
  <si>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</si>
  <si>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</si>
  <si>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</si>
  <si>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</si>
  <si>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</si>
  <si>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</si>
  <si>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</si>
  <si>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</si>
  <si>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</si>
  <si>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</si>
  <si>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</si>
  <si>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</si>
  <si>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</si>
  <si>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</si>
  <si>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</si>
  <si>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</si>
  <si>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</si>
  <si>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</si>
  <si>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</si>
  <si>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</si>
  <si>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</si>
  <si>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</si>
  <si>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</si>
  <si>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</si>
  <si>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</si>
  <si>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</si>
  <si>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</si>
  <si>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</si>
  <si>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</si>
  <si>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</si>
  <si>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</si>
  <si>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</si>
  <si>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</si>
  <si>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 xml:space="preserve">Seguridad y privacidad de la información </t>
  </si>
  <si>
    <t xml:space="preserve">TIC para Gobierno Abierto </t>
  </si>
  <si>
    <t>COMPONENTES</t>
  </si>
  <si>
    <t>Indicadores de resultado 
Componente TIC para Gobierno abierto</t>
  </si>
  <si>
    <t>Indicadores de Resultado
TIC para Servicios</t>
  </si>
  <si>
    <t xml:space="preserve">TIC para Servicios </t>
  </si>
  <si>
    <t xml:space="preserve">Indicadores de resultado TIC para la Gestión </t>
  </si>
  <si>
    <t>Indique el porcentaje de sistemas de información que cuentan con mecanismos de auditoria y trazabilidad respecto del total de sistemas de información de la entidad</t>
  </si>
  <si>
    <t>TIC para la gestión</t>
  </si>
  <si>
    <t>Indicadores de Proceso
Logro: Definición del marco de seguridad y privacidad de la información y de los sistemas de información</t>
  </si>
  <si>
    <t xml:space="preserve">Indicadores de Proceso 
Logro: Transparencia </t>
  </si>
  <si>
    <t>Indicadores de Proceso
Logro: Colaboración</t>
  </si>
  <si>
    <t>Indicadores de Proceso
Logro: Participación</t>
  </si>
  <si>
    <t>Indicadores de Proceso
Logro: Servicios centrados en el usuario</t>
  </si>
  <si>
    <t>Indicadores de Proceso
Logro: Sistema integrado de PQRD</t>
  </si>
  <si>
    <t xml:space="preserve">Indicadores de Proceso
Logro: Trámites y servicios en línea </t>
  </si>
  <si>
    <t>Indicadores de Proceso
Logro: Estrategia de TI</t>
  </si>
  <si>
    <t>Indicadores de Proceso
Logro: Gobierno de TI</t>
  </si>
  <si>
    <t>Indicadores de Proceso Logro: Información</t>
  </si>
  <si>
    <t>Indicadores de Proceso
Logro: Sistemas de Información</t>
  </si>
  <si>
    <t xml:space="preserve">Indicadores de Proceso  Logro: Servicios Tecnológicos
</t>
  </si>
  <si>
    <t>Indicador de Proceso
Logro: Uso y Apropiación</t>
  </si>
  <si>
    <t>Indicador de Proceso
Logro: Capacidades Institucionales</t>
  </si>
  <si>
    <t>Indicadores de Proceso
Logro: Plan de seguridad y privacidad de la información y de los sistemas de información</t>
  </si>
  <si>
    <t xml:space="preserve">
</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</si>
  <si>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</si>
  <si>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</si>
  <si>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</si>
  <si>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Guia de innovación: http://estrategia.gobiernoenlinea.gov.co/623/articles-8250_Guiainnovacion.pdf </t>
  </si>
  <si>
    <t xml:space="preserve">NTC 5854 de 2012
Accesibilidad a páginas web
</t>
  </si>
  <si>
    <t>Guía de caracterización de ciudadanos, usuarios y grupos de interés: https://colaboracion.dnp.gov.co/CDT/Programa%20Nacional%20del%20Servicio%20al%20Ciudadano/Guia%20de%20Caracterizaci%C3%B3n%20de%20Ciudadanos.pdf</t>
  </si>
  <si>
    <t>Guía de atención al ciudadanocliente por múltiples canales: http://estrategia.gobiernoenlinea.gov.co/623/articles-7995_archivo_pdf.pdf</t>
  </si>
  <si>
    <t>Lineamientos para el diseño e implementación de mediciones de percepción y expectativas ciudadanas: http://estrategia.gobiernoenlinea.gov.co/623/articles-8237_medicion_percepcion.pdf</t>
  </si>
  <si>
    <t>Norma Técnica Colombiana NTC 5854
Guía Interactiva de la Norma Técnica de Accesibilidad 5854 http://ntc5854.accesibilidadweb.co/</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</si>
  <si>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</si>
  <si>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Título 9 - Decreto 1078 de 2015 - Decreto Único Reglamentario del Sector de Tecnologías de la Información y las Comunicaciones: http://www.mintic.gov.co/portal/604/articles-9528_documento.pdf</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</si>
  <si>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</si>
  <si>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Se realizaron publicaciones o aplicaciones a partir de los datos abiertos por la entidad, durante el periodo evaluado</t>
  </si>
  <si>
    <t>Indique el porcentaje de conjuntos de datos abiertos estratégicos publicados respecto del total de conjuntos de datos estratégicos identificados, durante el periodo evaluado</t>
  </si>
  <si>
    <t xml:space="preserve">Guía desarrollo ejercicios de participación: http://estrategia.gobiernoenlinea.gov.co/623/articles-8249_anexo_ejercicios.pdf
Gobierno en redes: http://estrategia.gobiernoenlinea.gov.co/623/articles-8248_recurso_3.pdf; 
Protocolo de Interacción en redes sociales: http://estrategia.gobiernoenlinea.gov.co/623/articles-8248_recurso_4.pdf
Protocolo Google &amp; Hangouts: http://estrategia.gobiernoenlinea.gov.co/623/articles-8248_recurso_5.pdf
</t>
  </si>
  <si>
    <t>Manual de Gobierno en línea: http://estrategia.gobiernoenlinea.gov.co/623/w3-propertyvalue-8013.html</t>
  </si>
  <si>
    <t>Título 9 - Decreto 1078 de 2015 - Decreto Único Reglamentario del Sector de Tecnologías de la Información y las Comunicaciones: http://www.mintic.gov.co/portal/604/articles-9528_documento.pdf
Ley estatutaria 1618 de 2013: Ejercicio pleno de las personas con discapacidad</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</si>
  <si>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</si>
  <si>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</si>
  <si>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</si>
  <si>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 xml:space="preserve">Guia de innovación abierta por medios electrónicos: http://estrategia.gobiernoenlinea.gov.co/623/articles-8250_Guiainnovacion.pdf 
</t>
  </si>
  <si>
    <t>Guía de atención al ciudadano/cliente por múltiples canales: http://estrategia.gobiernoenlinea.gov.co/623/articles-7995_archivo_pdf.pdf</t>
  </si>
  <si>
    <t>Guía para entender los Acuerdos Marco de Precios: https://www.colombiacompra.gov.co/sites/default/files/manuales/acuerdos_marco.pdf</t>
  </si>
  <si>
    <t>Indique el porcentaje de trámites y Otros Procedimientos Administrativos (OPA) en línea de la entidad que contaron con caracterización de usuarios respecto del total de trámites y servicios en línea, para el periodo evaluado</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</si>
  <si>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</si>
  <si>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uso del Lenguaje Común de Intercambio de Información http://estrategia.gobiernoenlinea.gov.co/623/articles-8240_Guia_Lenguaje.pdf</t>
  </si>
  <si>
    <t>Guía Cómo construir el catálogo de Componentes de Información del Marco de Referencia de Arquitectura Empresarial para la Gestión de TI: http://www.mintic.gov.co/arquitecturati/630/w3-article-47504.html</t>
  </si>
  <si>
    <t>Guía Técnica Básica de Información del Marco de Referencia de Arquitectura Empresarial para la Gestión de TI: http://www.mintic.gov.co/arquitecturati/630/w3-article-9253.html</t>
  </si>
  <si>
    <t>Guía del dominio de Gobierno TI del  Marco de Referencia de Arquitectura Empresarial para la Gestión de TI: http://www.mintic.gov.co/arquitecturati/630/w3-article-9267.html</t>
  </si>
  <si>
    <t>Guía General de un Proceso de AE del Marco de Referencia de Arquitectura Empresarial para la Gestión de TI del Estado Colombiano: http://www.mintic.gov.co/arquitecturati/630/articles-9435_Guia_Proceso.pdf</t>
  </si>
  <si>
    <t>Guía para la definición del portafolio de servicios de TI del Marco de Referencia de Arquitectura Empresarial para la Gestión de TI:http://www.mintic.gov.co/arquitecturati/630/w3-article-9482.html</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</si>
  <si>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</si>
  <si>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Guía de Indicadores del dominio de Estrategia del  Marco de Referencia de Arquitectura Empresarial para la Gestión de TI del Estado: http://www.mintic.gov.co/arquitecturati/630/articles-8827_indicadores.pdf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</si>
  <si>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</si>
  <si>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</si>
  <si>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</si>
  <si>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Durante el periodo evaluado, la entidad implementó un programa de correcta disposición final de los residuos tecnológicos</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</si>
  <si>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</si>
  <si>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</si>
  <si>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Antes de la automatización de procesos y/o procedimientos, la entidad hizo una revisión de estos desde la perspectiva funcional</t>
  </si>
  <si>
    <t>Indique el porcentaje de los objetivos alcanzados respecto del total de objetivos del PETI</t>
  </si>
  <si>
    <t>Indique el porcentaje de proyectos de TI  a los cuales se aplicó una estrategia de uso y apropiación, con respecto al total de proyectos ejecutados durante el periodo evaluado</t>
  </si>
  <si>
    <t>Indicadores de resultado Seguridad y Privacidad de la Información</t>
  </si>
  <si>
    <t>Guía de Roles y Responsabilidad de Seguridad de la Información: https://www.mintic.gov.co/gestionti/615/articles-5482_G4_Roles_responsabilidades.pdf</t>
  </si>
  <si>
    <t xml:space="preserve">Guía No 5 - Gestión De Activos: https://www.mintic.gov.co/gestionti/615/articles-5482_G5_Gestion_Clasificacion.pdf </t>
  </si>
  <si>
    <t xml:space="preserve">Guía No 5 - Gestión De Activos,  disponible en el siguiente enlace: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</si>
  <si>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</si>
  <si>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</si>
  <si>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</si>
  <si>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</si>
  <si>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</si>
  <si>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</si>
  <si>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</si>
  <si>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La entidad contó con un proceso de identificación de infraestructura crítica, lo aplicó y comunicó los resultados a las partes interesadas</t>
  </si>
  <si>
    <t>La entidad intercambió información de incidentes de seguridad con la entidad cabeza de sector o de ser necesario con el Colcert.</t>
  </si>
  <si>
    <t>Indique el porcentaje de certificaciones y constancias de la entidad que podían hacerse en línea respecto del total de certificaciones y constancias que existían en la entidad</t>
  </si>
  <si>
    <t>Indique si el tiempo en promedio que demoró la entidad en corregir sus vulnerabilidades luego de ser reportadas por el COLCERT tardó:
a. Minutos
b. Horas
c. Días
d. Semanas
e. La entidad no ha recibido reporte de COLCERT</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</si>
  <si>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</si>
  <si>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t>
    </r>
  </si>
  <si>
    <t>Indique el porcentaje de datos abiertos actualizados y difundidos respecto del total de datos estratégicos identificados en el periodo evaluado</t>
  </si>
  <si>
    <t>Indique el porcentaje de trámites y OPA en línea y parcialmente en línea de la entidad respecto del total de trámites y OPA inscritos en el SUIT</t>
  </si>
  <si>
    <t>Indique en una escala de 0 a 100 el nivel de satisfacción de los usuarios de sus trámites y servicios en línea, durante el periodo evaluado</t>
  </si>
  <si>
    <t>En relación con el catálogo de servicios de TI, la Entidad:
a. Lo tiene y está actualizado
b. Lo tiene y no está actualizado
c. No lo tiene o se encuentra en proceso de construcción</t>
  </si>
  <si>
    <t>Durante el periodo evaluado, la entidad usó una metodología para la gestión de proyectos de TI</t>
  </si>
  <si>
    <t>La entidad aplicó metodologías de evaluación de alternativas de solución y/o tendencias tecnológicas para la adquisición de servicios y/o soluciones de TI:
a. Siempre
b. Algunas veces
c. Nunca</t>
  </si>
  <si>
    <t>En el periodo evaluado, la entidad contó con un inventario de activos de información acorde a la metodología planteada
a. Sí
b. En Desarrollo/En proceso
c. No.</t>
  </si>
  <si>
    <t>En el periodo evaluado, la entidad realizó la identificación, análisis y evaluación de los riesgos de seguridad y privacidad de la información conforme a la metodología planteada
a. Sí
b. En Desarrollo/En Proceso
b. No</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</si>
  <si>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</si>
  <si>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realizó durante el periodo evaluado seguimiento al uso de datos abiertos publicados?</t>
  </si>
  <si>
    <t>Durante el periodo evaluado se generaron soluciones o insumos para la solución de las problemáticas o necesidades de la entidad ,a partir de las acciones, iniciativas o ejercicios de colaboración con terceros usando medios electrónicos.</t>
  </si>
  <si>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</si>
  <si>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t>Durante el periodo evaluado, la entidad contó con un formulario en su página Web para la recepción de peticiones, quejas, reclamos y denuncias</t>
  </si>
  <si>
    <t>Durante el periodo evaluado, la entidad contó con un sistema de información para el registro ordenado y la gestión de Peticiones, Quejas, Reclamos y Denuncias  (PQRD) que centraliza todas las PQRD que ingresan por los diversos medios o canales</t>
  </si>
  <si>
    <t>La entidad formuló y actualizó el Plan Estratégico de Tecnologías de Información (PETI), de acuerdo con el marco de referencia de Arquitectura Empresarial del Estado</t>
  </si>
  <si>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</si>
  <si>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</si>
  <si>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t>Con respecto a Arquitectura Empresarial la Entidad:
a. Realizó ejercicios de arquitectura empresarial de toda la entidad.
b. Realizó ejercicios de arquitectura empresarial a nivel de uno proceso o más procesos de la entidad.
c. Se encuentra en proceso de ejecución</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</si>
  <si>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</si>
  <si>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t xml:space="preserve">Indique el porcentaje de trámites y OPA total y parcialmente en línea de la entidad que cumplieron criterios de usabilidad respecto del total de trámites y servicios total y parcialmente en línea, para el periodo evaluado </t>
  </si>
  <si>
    <t>Indique el porcentaje de trámites y OPA parcial y totalmente en línea de la entidad que fueron promocionados para aumentar su uso, respecto del total de trámites y servicios total y parcialmente en línea, para el periodo evaluado</t>
  </si>
  <si>
    <t>Durante el periodo evaluado, los sistemas de información de la entidad cumplieron con características que permiten la apertura de sus datos</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</si>
  <si>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</si>
  <si>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t>Indique el porcentaje de mantenimientos preventivos realizados a los servicios tecnológicos respecto del total de mantenimientos preventivos establecidos en el plan de mantenimiento de servicios tecnológicos</t>
  </si>
  <si>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</si>
  <si>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</si>
  <si>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t>La entidad formuló un plan de capacitación, sensibilización y comunicación de las políticas y buenas prácticas que mitiguen los riesgos de seguridad de la información a los que están expuestos los funcionarios</t>
  </si>
  <si>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</si>
  <si>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 xml:space="preserve">
Indique el porcentaje de ejercicios de rendición de cuentas realizados por la entidad soportados en medios electrónicos respecto al total de ejercicios de rendición de cuentas realizados por la entidad durante el periodo evaluado
</t>
  </si>
  <si>
    <t>Durante el periodo evaluado, la entidad ofreció la posibilidad de realizar peticiones, quejas, reclamos y denuncias a través de dispositivos móviles</t>
  </si>
  <si>
    <t>Durante el periodo evaluado, hubo transferencia de conocimiento de los proveedores  y/o contratistas de TI hacia la Entidad.</t>
  </si>
  <si>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</si>
  <si>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t>Durante el periodo evaluado, la entidad usó el estándar GEL-XML en la implementación de servicios para el intercambio de información con otras entidades</t>
  </si>
  <si>
    <t>Durante el periodo evaluado, la entidad incorporó dentro de los contratos de desarrollo de sistemas de información, cláusulas que obliguen a  realizar transferencia de derechos de autor a su favor.</t>
  </si>
  <si>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</si>
  <si>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</si>
  <si>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t xml:space="preserve">La Entidad posee una arquitectura de servicios tecnológicos (arquitectura de infraestructura tecnológica):
a Documentada y no actualizada
b Documentada y actualizada
</t>
  </si>
  <si>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</si>
  <si>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</si>
  <si>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</si>
  <si>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t>Durante el periodo evaluado, la entidad implementó la política de reducción del uso del papel</t>
  </si>
  <si>
    <t xml:space="preserve">En el periodo evaluado la entidad realizó automatización de:
a. Procesos 
b. Procedimientos.
</t>
  </si>
  <si>
    <t>Indique el porcentaje de servicios de información dispuestos en la plataforma de interoperabilidad del Estado colombiano respecto del total de servicios de información a entidades externas identificadas en el catálogo de servicios de información de la entidad.</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</si>
  <si>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</si>
  <si>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</si>
  <si>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</si>
  <si>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</si>
  <si>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</si>
  <si>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</si>
  <si>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</si>
  <si>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t>AYUDA</t>
  </si>
  <si>
    <t xml:space="preserve">2. Calificación por componentes: </t>
  </si>
  <si>
    <t>Categorías del componente 1:</t>
  </si>
  <si>
    <t>Categorías</t>
  </si>
  <si>
    <t>Categorías del componente 2:</t>
  </si>
  <si>
    <t>Calificacion</t>
  </si>
  <si>
    <t>Categorías del componente 3:</t>
  </si>
  <si>
    <t>categorías</t>
  </si>
  <si>
    <t>Categorías del componente 4:</t>
  </si>
  <si>
    <t>Categorias</t>
  </si>
  <si>
    <t>Indicadores de Proceso Logro: Monitoreo y mejoramiento continuo</t>
  </si>
  <si>
    <t>OTRO</t>
  </si>
  <si>
    <t>DISEÑE ALTERNATIVAS DE MEJORA</t>
  </si>
  <si>
    <t>MEJORAS A IMPLEMENTAR
(INCLUIR PLAZO DE LA IMPLEMENTACIÓN)</t>
  </si>
  <si>
    <t>EVALUACIÓN DE LA EFICACIA DE
LAS ACCIONES IMPLEMENTADAS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</si>
  <si>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</si>
  <si>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</si>
  <si>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</si>
  <si>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</si>
  <si>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</si>
  <si>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</si>
  <si>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</si>
  <si>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</si>
  <si>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</si>
  <si>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</si>
  <si>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</si>
  <si>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</si>
  <si>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</si>
  <si>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</si>
  <si>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</si>
  <si>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</si>
  <si>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</si>
  <si>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</si>
  <si>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</si>
  <si>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</si>
  <si>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</si>
  <si>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</si>
  <si>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</si>
  <si>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r>
      <t xml:space="preserve">Ayuda: </t>
    </r>
    <r>
      <rPr>
        <sz val="11"/>
        <color theme="1"/>
        <rFont val="Arial"/>
        <family val="2"/>
      </rPr>
      <t>observaciones que debe tener en cuenta para la calificación de cada actividad.</t>
    </r>
  </si>
  <si>
    <r>
      <t xml:space="preserve">Si usted considera que alguna de las actividades </t>
    </r>
    <r>
      <rPr>
        <b/>
        <u/>
        <sz val="12"/>
        <color theme="1"/>
        <rFont val="Arial"/>
        <family val="2"/>
      </rPr>
      <t>no aplica</t>
    </r>
    <r>
      <rPr>
        <b/>
        <sz val="11"/>
        <color theme="1"/>
        <rFont val="Arial"/>
        <family val="2"/>
      </rPr>
      <t xml:space="preserve"> </t>
    </r>
    <r>
      <rPr>
        <sz val="11"/>
        <color theme="1"/>
        <rFont val="Arial"/>
        <family val="2"/>
      </rPr>
      <t>para su Entidad por sus características particulares, no diligencie puntaje. Por ejemplo, si en su entidad no se efectúan negociaciones colectivas por no haber sindicatos, en el ítem "Negociación Colectiva" usted no deberá ingresar ningún puntaje.</t>
    </r>
  </si>
  <si>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</si>
  <si>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t>La entidad adelantó durante el periodo evaluado acciones, iniciativas o ejercicios de colaboración con terceros usando medios electrónicos para solucionar un problema de la Entidad</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</si>
  <si>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</si>
  <si>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t>Indique el porcentaje de trámites y OPA en línea de la entidad que cumplieron criterios de accesibilidad respecto del total de trámites y servicios total y parcialmente en línea, para el periodo evaluado</t>
  </si>
  <si>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</si>
  <si>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</si>
  <si>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</si>
  <si>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</si>
  <si>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</si>
  <si>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</si>
  <si>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t>La entidad desarrolló durante el periodo evaluado capacidades de gestión de TI que generen mayor eficiencia en la prestación del servicio al usuario (interno o externo)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</si>
  <si>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</si>
  <si>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</si>
  <si>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</si>
  <si>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</si>
  <si>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</si>
  <si>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t>POLÍTICA GOBIERNO DIGITAL (ANTES GOBIERNO EN LÍNEA)</t>
  </si>
  <si>
    <t>AUTODIAGNÓSTICO DE GESTIÓN POLÍTICA DE GOBIERNO DIGITAL</t>
  </si>
  <si>
    <t>RESULTADOS POLÍTICA GOBIERNO DIGITAL</t>
  </si>
  <si>
    <t>PLAN DE IMPLEMENTACIÓN GOBIERNO DIGITAL</t>
  </si>
  <si>
    <t>2. Planeación y Ruta de acción (color narajna):  la idea es generar un plan de acción con base en el diagnóstico realizado. Los elementos mínimos que se proponen para ello, son:</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</si>
  <si>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</si>
  <si>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</si>
  <si>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t>CONTROL DE CAMBIOS</t>
  </si>
  <si>
    <t>Fecha</t>
  </si>
  <si>
    <t>Cambios Introducidos</t>
  </si>
  <si>
    <t>Versión inicial</t>
  </si>
  <si>
    <t>Hoja de Autodiagnóstico:</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</si>
  <si>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</si>
  <si>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</si>
  <si>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</si>
  <si>
    <t>ANA ISABEL</t>
  </si>
  <si>
    <t>no</t>
  </si>
  <si>
    <t>La entidad mediante la oficina de Contabildiad realiza losreportes correspondientes a la Contraloría de Cundinamarca, y la oficna de contr interno reporta según sean establecidos los informes de ley.</t>
  </si>
  <si>
    <t>N/A</t>
  </si>
  <si>
    <t>CORPORACIÓN SOCIAL DE CUNDINAMARCA</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</si>
  <si>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9"/>
        <color rgb="FF002060"/>
        <rFont val="Arial"/>
        <family val="2"/>
      </rPr>
      <t xml:space="preserve">Entidades nacionales y territoriales: </t>
    </r>
    <r>
      <rPr>
        <sz val="9"/>
        <color rgb="FF002060"/>
        <rFont val="Arial"/>
        <family val="2"/>
      </rPr>
      <t xml:space="preserve">Para obtener el puntaje, divida el número de temas que publicó la entidad la entidad sobre el total de temas que debe publicar (34), enunciados en los literales (a) hasta (ah). Luego, multiplique el resultado por 100.
respuesta d ela emtidad: cumple con los tems </t>
    </r>
  </si>
  <si>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9"/>
        <color rgb="FF002060"/>
        <rFont val="Arial"/>
        <family val="2"/>
      </rPr>
      <t>En el caso de las entidades del orden nacional</t>
    </r>
    <r>
      <rPr>
        <sz val="9"/>
        <color rgb="FF002060"/>
        <rFont val="Arial"/>
        <family val="2"/>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9"/>
        <color rgb="FF002060"/>
        <rFont val="Arial"/>
        <family val="2"/>
      </rPr>
      <t>En el caso de las entidades del orden territorial,</t>
    </r>
    <r>
      <rPr>
        <sz val="9"/>
        <color rgb="FF002060"/>
        <rFont val="Arial"/>
        <family val="2"/>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50. Si es de 11 a 15, obtiene 80. Si es mayor a 15, obtiene 100.
2. Sume el número de criterios de usabilidad enunciados en los literales (a) hasta (u) que cumplió el sitio web de la entidad en el periodo evaluado. Si el resultado es 0, obtiene 0. Si es de 1 a 5, obtiene 20. Si es de 6 a 10, obtiene 50. Si es de 11 a 15, obtiene 80. Si es mayor a 15, obtiene 100.
Posteriormente, sume los resultados obtenidos en las 2 operaciones anteriores.
RESPUESTA ENTIDAD: CUMPEL CON TODOS LOS ITEMS</t>
    </r>
  </si>
  <si>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9"/>
        <color rgb="FF002060"/>
        <rFont val="Arial"/>
        <family val="2"/>
      </rPr>
      <t xml:space="preserve">En el caso de las entidades del orden nacional, </t>
    </r>
    <r>
      <rPr>
        <sz val="9"/>
        <color rgb="FF002060"/>
        <rFont val="Arial"/>
        <family val="2"/>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9"/>
        <color rgb="FF002060"/>
        <rFont val="Arial"/>
        <family val="2"/>
      </rPr>
      <t xml:space="preserve">En el caso de las entidades del orden territorial,  </t>
    </r>
    <r>
      <rPr>
        <sz val="9"/>
        <color rgb="FF002060"/>
        <rFont val="Arial"/>
        <family val="2"/>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</si>
  <si>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9"/>
        <color rgb="FF002060"/>
        <rFont val="Arial"/>
        <family val="2"/>
      </rPr>
      <t>Entidades nacionales y territoriales</t>
    </r>
    <r>
      <rPr>
        <sz val="9"/>
        <color rgb="FF002060"/>
        <rFont val="Arial"/>
        <family val="2"/>
      </rPr>
      <t>: Si la entidad sí realizó seguimiento al uso de datos abiertos, su puntaje es 100. De lo contrario, es 0.</t>
    </r>
  </si>
  <si>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9"/>
        <color rgb="FF002060"/>
        <rFont val="Arial"/>
        <family val="2"/>
      </rPr>
      <t>Entidades nacionales y territoriales:</t>
    </r>
    <r>
      <rPr>
        <sz val="9"/>
        <color rgb="FF002060"/>
        <rFont val="Arial"/>
        <family val="2"/>
      </rPr>
      <t xml:space="preserve"> Si la entidad adelantó acciones, iniciativas o ejercicios de colaboración con terceros usando medios electrónicos, su puntaje es 100. De lo contrario, es 0.</t>
    </r>
  </si>
  <si>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9"/>
        <color rgb="FF002060"/>
        <rFont val="Arial"/>
        <family val="2"/>
      </rPr>
      <t>En el caso de las entidades del orden nacional,</t>
    </r>
    <r>
      <rPr>
        <sz val="9"/>
        <color rgb="FF002060"/>
        <rFont val="Arial"/>
        <family val="2"/>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9"/>
        <color rgb="FF002060"/>
        <rFont val="Arial"/>
        <family val="2"/>
      </rPr>
      <t>En el caso de las entidades del orden territorial</t>
    </r>
    <r>
      <rPr>
        <sz val="9"/>
        <color rgb="FF002060"/>
        <rFont val="Arial"/>
        <family val="2"/>
      </rPr>
      <t>, si la entidad usó medios electrónicos para soportar la participación por parte terceros en una o más de las actividades que aparecen como opciones de respuesta desde la (a) hasta la (g), la entidad obtiene un puntaje de 100. De lo contrario, obtiene 0.</t>
    </r>
  </si>
  <si>
    <r>
      <t xml:space="preserve">Entiéndase estratégico como el conjunto de datos que genera valor (impacto) dentro o fuera de la Entidad.
FORMA DE ASIGNAR EL PUNTAJE:
</t>
    </r>
    <r>
      <rPr>
        <b/>
        <sz val="9"/>
        <color rgb="FF002060"/>
        <rFont val="Arial"/>
        <family val="2"/>
      </rPr>
      <t>En el caso de las entidades del orden nacional</t>
    </r>
    <r>
      <rPr>
        <sz val="9"/>
        <color rgb="FF002060"/>
        <rFont val="Arial"/>
        <family val="2"/>
      </rPr>
      <t xml:space="preserve">, divida el número datos abiertos estratégicos publicados  sobre el total de datos estratégicos identificados, y luego multiplique el resultado por 100. (No use el símbolo % en su respuesta).
</t>
    </r>
    <r>
      <rPr>
        <b/>
        <sz val="9"/>
        <color rgb="FF002060"/>
        <rFont val="Arial"/>
        <family val="2"/>
      </rPr>
      <t>En el caso de las entidades del orden territorial,</t>
    </r>
    <r>
      <rPr>
        <sz val="9"/>
        <color rgb="FF002060"/>
        <rFont val="Arial"/>
        <family val="2"/>
      </rPr>
      <t xml:space="preserve"> divida el número datos abiertos estratégicos publicados  sobre el total de datos estratégicos identificados. Si es mayor a 0 y menor o igual a 0,3 obtiene 50.  Si es mayor a 0,3 obtiene 100. </t>
    </r>
  </si>
  <si>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9"/>
        <color rgb="FF002060"/>
        <rFont val="Arial"/>
        <family val="2"/>
      </rPr>
      <t xml:space="preserve">Entidades del orden nacional y territorial: </t>
    </r>
    <r>
      <rPr>
        <sz val="9"/>
        <color rgb="FF002060"/>
        <rFont val="Arial"/>
        <family val="2"/>
      </rPr>
      <t>Si se realizó una o más publicaciones o aplicaciones a partir de los datos abiertos por la entidad, su puntaje es 100.  De lo contrario,  es 0.</t>
    </r>
  </si>
  <si>
    <r>
      <t xml:space="preserve">Para mayor información consulte la Guía de innovación abierta por medios electrónicos, disponible en el siguiente enlace http://estrategia.gobiernoenlinea.gov.co/623/articles-8250_Guiainnovacion.pdf  
FORMA DE ASIGNAR EL PUNTAJE:
</t>
    </r>
    <r>
      <rPr>
        <b/>
        <sz val="9"/>
        <color rgb="FF002060"/>
        <rFont val="Arial"/>
        <family val="2"/>
      </rPr>
      <t>Entidades del orden nacional y territorial:</t>
    </r>
    <r>
      <rPr>
        <sz val="9"/>
        <color rgb="FF002060"/>
        <rFont val="Arial"/>
        <family val="2"/>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</si>
  <si>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9"/>
        <color rgb="FF002060"/>
        <rFont val="Arial"/>
        <family val="2"/>
      </rPr>
      <t xml:space="preserve">Entidades del orden nacional y territorial: </t>
    </r>
    <r>
      <rPr>
        <sz val="9"/>
        <color rgb="FF002060"/>
        <rFont val="Arial"/>
        <family val="2"/>
      </rPr>
      <t xml:space="preserve">Si el resultado es mayor o igual a 30, obtiene un puntaje de 100.  Si el resultado es mayor o igual a 15 y menor a 30, obtiene un puntaje de 50. De lo contrario 0
</t>
    </r>
    <r>
      <rPr>
        <sz val="9"/>
        <color rgb="FFFF0000"/>
        <rFont val="Arial"/>
        <family val="2"/>
      </rPr>
      <t xml:space="preserve">
</t>
    </r>
  </si>
  <si>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9"/>
        <color rgb="FF002060"/>
        <rFont val="Arial"/>
        <family val="2"/>
      </rPr>
      <t>En el caso de las entidades del orden nacional,</t>
    </r>
    <r>
      <rPr>
        <sz val="9"/>
        <color rgb="FF002060"/>
        <rFont val="Arial"/>
        <family val="2"/>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9"/>
        <color rgb="FF002060"/>
        <rFont val="Arial"/>
        <family val="2"/>
      </rPr>
      <t>En el caso de las entidades del orden territorial, divida por separado:</t>
    </r>
    <r>
      <rPr>
        <sz val="9"/>
        <color rgb="FF002060"/>
        <rFont val="Arial"/>
        <family val="2"/>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9"/>
        <color rgb="FF002060"/>
        <rFont val="Arial"/>
        <family val="2"/>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</si>
  <si>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9"/>
        <color rgb="FF002060"/>
        <rFont val="Arial"/>
        <family val="2"/>
      </rPr>
      <t xml:space="preserve">En el caso de las entidades del orden nacional, </t>
    </r>
    <r>
      <rPr>
        <sz val="9"/>
        <color rgb="FF002060"/>
        <rFont val="Arial"/>
        <family val="2"/>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9"/>
        <color rgb="FF002060"/>
        <rFont val="Arial"/>
        <family val="2"/>
      </rPr>
      <t>En el caso de las entidades del orden territorial, divida por separado:</t>
    </r>
    <r>
      <rPr>
        <sz val="9"/>
        <color rgb="FF002060"/>
        <rFont val="Arial"/>
        <family val="2"/>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</si>
  <si>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9"/>
        <color rgb="FF002060"/>
        <rFont val="Arial"/>
        <family val="2"/>
      </rPr>
      <t>En el caso de las entidades del orden nacional</t>
    </r>
    <r>
      <rPr>
        <sz val="9"/>
        <color rgb="FF002060"/>
        <rFont val="Arial"/>
        <family val="2"/>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9"/>
        <color rgb="FF002060"/>
        <rFont val="Arial"/>
        <family val="2"/>
      </rPr>
      <t>En el caso de las entidades del orden territorial, divida por separado:</t>
    </r>
    <r>
      <rPr>
        <sz val="9"/>
        <color rgb="FF002060"/>
        <rFont val="Arial"/>
        <family val="2"/>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</si>
  <si>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9"/>
        <color rgb="FF002060"/>
        <rFont val="Arial"/>
        <family val="2"/>
      </rPr>
      <t>En el caso de las entidades del orden nacional,</t>
    </r>
    <r>
      <rPr>
        <sz val="9"/>
        <color rgb="FF002060"/>
        <rFont val="Arial"/>
        <family val="2"/>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9"/>
        <color rgb="FF002060"/>
        <rFont val="Arial"/>
        <family val="2"/>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</si>
  <si>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FORMA DE ASIGNAR EL PUNTAJE:
</t>
    </r>
    <r>
      <rPr>
        <b/>
        <sz val="9"/>
        <color rgb="FF002060"/>
        <rFont val="Arial"/>
        <family val="2"/>
      </rPr>
      <t xml:space="preserve">Entidades del orden nacional y territorial: </t>
    </r>
    <r>
      <rPr>
        <sz val="9"/>
        <color rgb="FF002060"/>
        <rFont val="Arial"/>
        <family val="2"/>
      </rPr>
      <t xml:space="preserve">Si la entidad cuenta con un sistema web para la recepción, trámite y respuesta de PQRD, el puntaje es 100. De lo contrario,  es 0. </t>
    </r>
  </si>
  <si>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9"/>
        <color rgb="FF002060"/>
        <rFont val="Arial"/>
        <family val="2"/>
      </rPr>
      <t>Entidades del orden nacional y territorial:</t>
    </r>
    <r>
      <rPr>
        <sz val="9"/>
        <color rgb="FF002060"/>
        <rFont val="Arial"/>
        <family val="2"/>
      </rPr>
      <t xml:space="preserve"> Si la entidad cuenta con un sistema móvil para la recepción, trámite y respuesta de PQRD, el puntaje es 100. De lo contrario,  es 0. </t>
    </r>
  </si>
  <si>
    <r>
      <t xml:space="preserve">FORMA DE ASIGNAR EL PUNTAJE:
</t>
    </r>
    <r>
      <rPr>
        <b/>
        <sz val="9"/>
        <color rgb="FF002060"/>
        <rFont val="Arial"/>
        <family val="2"/>
      </rPr>
      <t>Entidades del orden nacional y territorial</t>
    </r>
    <r>
      <rPr>
        <sz val="9"/>
        <color rgb="FF002060"/>
        <rFont val="Arial"/>
        <family val="2"/>
      </rPr>
      <t xml:space="preserve">: Si la entidad cuenta con un sistema que centraliza todas las PQRD que ingresan por los diversos medios o canales, el puntaje es 100. De lo contrario, es 0. </t>
    </r>
  </si>
  <si>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9"/>
        <color rgb="FF002060"/>
        <rFont val="Arial"/>
        <family val="2"/>
      </rPr>
      <t>En el caso de las entidades del orden nacional,</t>
    </r>
    <r>
      <rPr>
        <sz val="9"/>
        <color rgb="FF002060"/>
        <rFont val="Arial"/>
        <family val="2"/>
      </rPr>
      <t xml:space="preserve"> divida el número de certificaciones y constancias que pueden realizarse en línea sobre el Total de certificaciones y constancias que ofrece la entidad, y luego multiplique el resultado por 100. (No use el símbolo % en su respuesta)
</t>
    </r>
    <r>
      <rPr>
        <b/>
        <sz val="9"/>
        <color rgb="FF002060"/>
        <rFont val="Arial"/>
        <family val="2"/>
      </rPr>
      <t>En el caso de las entidades del orden territoria</t>
    </r>
    <r>
      <rPr>
        <sz val="9"/>
        <color rgb="FF002060"/>
        <rFont val="Arial"/>
        <family val="2"/>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</si>
  <si>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9"/>
        <color rgb="FF002060"/>
        <rFont val="Arial"/>
        <family val="2"/>
      </rPr>
      <t>En el caso de las entidades del orden nacional</t>
    </r>
    <r>
      <rPr>
        <sz val="9"/>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9"/>
        <color rgb="FF002060"/>
        <rFont val="Arial"/>
        <family val="2"/>
      </rPr>
      <t xml:space="preserve">
En el caso de las entidades del orden territorial</t>
    </r>
    <r>
      <rPr>
        <sz val="9"/>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</si>
  <si>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9"/>
        <color rgb="FF002060"/>
        <rFont val="Arial"/>
        <family val="2"/>
      </rPr>
      <t>Entidades del orden nacional y territorial</t>
    </r>
    <r>
      <rPr>
        <sz val="9"/>
        <color rgb="FF002060"/>
        <rFont val="Arial"/>
        <family val="2"/>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</si>
  <si>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9"/>
        <color rgb="FF002060"/>
        <rFont val="Arial"/>
        <family val="2"/>
      </rPr>
      <t>Entidades del orden nacional y territorial:</t>
    </r>
    <r>
      <rPr>
        <sz val="9"/>
        <color rgb="FF002060"/>
        <rFont val="Arial"/>
        <family val="2"/>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</si>
  <si>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9"/>
        <color rgb="FF002060"/>
        <rFont val="Arial"/>
        <family val="2"/>
      </rPr>
      <t xml:space="preserve">Entidades del orden nacional y territorial: </t>
    </r>
    <r>
      <rPr>
        <sz val="9"/>
        <color rgb="FF002060"/>
        <rFont val="Arial"/>
        <family val="2"/>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</si>
  <si>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9"/>
        <color rgb="FF002060"/>
        <rFont val="Arial"/>
        <family val="2"/>
      </rPr>
      <t xml:space="preserve">Entidades del orden nacional y territorial: </t>
    </r>
    <r>
      <rPr>
        <sz val="9"/>
        <color rgb="FF002060"/>
        <rFont val="Arial"/>
        <family val="2"/>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</si>
  <si>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9"/>
        <color rgb="FF002060"/>
        <rFont val="Arial"/>
        <family val="2"/>
      </rPr>
      <t xml:space="preserve">Entidades del orden nacional y territorial: </t>
    </r>
    <r>
      <rPr>
        <sz val="9"/>
        <color rgb="FF002060"/>
        <rFont val="Arial"/>
        <family val="2"/>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</si>
  <si>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9"/>
        <color rgb="FF002060"/>
        <rFont val="Arial"/>
        <family val="2"/>
      </rPr>
      <t xml:space="preserve">Entidades del orden nacional y territorial: </t>
    </r>
    <r>
      <rPr>
        <sz val="9"/>
        <color rgb="FF002060"/>
        <rFont val="Arial"/>
        <family val="2"/>
      </rPr>
      <t xml:space="preserve">
Si la entidad elaboró y actualizó el catálogo de servicios de TI, obtiene un puntaje 100. Si lo elaboró pero no está actualizado obtiene 50. Si no elaboró el catálogo o se encuentra en proceso de construcción, obtiene 0.</t>
    </r>
  </si>
  <si>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9"/>
        <color rgb="FF002060"/>
        <rFont val="Arial"/>
        <family val="2"/>
      </rPr>
      <t xml:space="preserve">Entidades del orden nacional y territorial:  </t>
    </r>
    <r>
      <rPr>
        <sz val="9"/>
        <color rgb="FF002060"/>
        <rFont val="Arial"/>
        <family val="2"/>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</si>
  <si>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9"/>
        <color rgb="FF002060"/>
        <rFont val="Arial"/>
        <family val="2"/>
      </rPr>
      <t xml:space="preserve">Entidades del orden nacional y territorial: </t>
    </r>
    <r>
      <rPr>
        <sz val="9"/>
        <color rgb="FF002060"/>
        <rFont val="Arial"/>
        <family val="2"/>
      </rPr>
      <t>Para obtener el puntaje, divida el número de opciones de respuesta incorporadas en el esquema de gobierno de TI de la entidad sobre el total de opciones de respuesta (6) indicados en los literales a hasta f,  y luego multiplique el resultado por 100.</t>
    </r>
  </si>
  <si>
    <r>
      <t xml:space="preserve">Para mayor información sobre los Acuerdos Marco de Precios, consulte la Guía para entender los Acuerdos Marco de Precios, disponible en: https://www.colombiacompra.gov.co/sites/default/files/manuales/acuerdos_marco.pdf
FORMA DE ASIGNAR EL PUNTAJE:
</t>
    </r>
    <r>
      <rPr>
        <b/>
        <sz val="9"/>
        <color rgb="FF002060"/>
        <rFont val="Arial"/>
        <family val="2"/>
      </rPr>
      <t xml:space="preserve">Entidades del orden nacional y territorial: </t>
    </r>
    <r>
      <rPr>
        <sz val="9"/>
        <color rgb="FF002060"/>
        <rFont val="Arial"/>
        <family val="2"/>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</si>
  <si>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9"/>
        <color rgb="FF002060"/>
        <rFont val="Arial"/>
        <family val="2"/>
      </rPr>
      <t>Entidades del orden nacional y territorial:</t>
    </r>
    <r>
      <rPr>
        <sz val="9"/>
        <color rgb="FF002060"/>
        <rFont val="Arial"/>
        <family val="2"/>
      </rPr>
      <t xml:space="preserve"> Si la entidad usó una metodología para la gestión de sus proyectos de TI obtiene 100. En caso contrario, obtiene 0.</t>
    </r>
  </si>
  <si>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9"/>
        <color rgb="FF002060"/>
        <rFont val="Arial"/>
        <family val="2"/>
      </rPr>
      <t xml:space="preserve">Entidades del orden nacional y territorial: </t>
    </r>
    <r>
      <rPr>
        <sz val="9"/>
        <color rgb="FF002060"/>
        <rFont val="Arial"/>
        <family val="2"/>
      </rPr>
      <t>Si hubo transferencia de conocimiento de los proveedores y/o contratistas de TI hacia la entidad, obtiene 100. En caso contrario, obtiene 0.</t>
    </r>
  </si>
  <si>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9"/>
        <color rgb="FF002060"/>
        <rFont val="Arial"/>
        <family val="2"/>
      </rPr>
      <t xml:space="preserve">Entidades del orden nacional y territorial: </t>
    </r>
    <r>
      <rPr>
        <sz val="9"/>
        <color rgb="FF002060"/>
        <rFont val="Arial"/>
        <family val="2"/>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</si>
  <si>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9"/>
        <color rgb="FF002060"/>
        <rFont val="Arial"/>
        <family val="2"/>
      </rPr>
      <t xml:space="preserve">Entidades del orden nacional y territorial: </t>
    </r>
    <r>
      <rPr>
        <sz val="9"/>
        <color rgb="FF002060"/>
        <rFont val="Arial"/>
        <family val="2"/>
      </rPr>
      <t xml:space="preserve">Para </t>
    </r>
    <r>
      <rPr>
        <sz val="9"/>
        <rFont val="Arial"/>
        <family val="2"/>
      </rPr>
      <t>o</t>
    </r>
    <r>
      <rPr>
        <sz val="9"/>
        <color rgb="FF002060"/>
        <rFont val="Arial"/>
        <family val="2"/>
      </rPr>
      <t>btener el puntaje, divida el número de catálogos de información que la entidad documentó</t>
    </r>
    <r>
      <rPr>
        <sz val="9"/>
        <color theme="5"/>
        <rFont val="Arial"/>
        <family val="2"/>
      </rPr>
      <t xml:space="preserve"> </t>
    </r>
    <r>
      <rPr>
        <sz val="9"/>
        <color rgb="FF002060"/>
        <rFont val="Arial"/>
        <family val="2"/>
      </rPr>
      <t>sobre el total de catálogos  (4), indicados en los literales (a) hasta (d), y luego multiplique el resultado por 100. En caso que no haya documentado nada, obtiene 0.</t>
    </r>
  </si>
  <si>
    <r>
      <t xml:space="preserve">FORMA DE ASIGNAR EL PUNTAJE: 
</t>
    </r>
    <r>
      <rPr>
        <b/>
        <sz val="9"/>
        <color rgb="FF002060"/>
        <rFont val="Arial"/>
        <family val="2"/>
      </rPr>
      <t xml:space="preserve">Entidades del orden nacional y territorial: </t>
    </r>
    <r>
      <rPr>
        <sz val="9"/>
        <color rgb="FF002060"/>
        <rFont val="Arial"/>
        <family val="2"/>
      </rPr>
      <t>Si la entidad utilizó el estándar GEL XML en la implementación de servicios para el intercambio de información con otras entidades, obtiene 100. De lo contrario, obtiene 0.</t>
    </r>
  </si>
  <si>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9"/>
        <color rgb="FF002060"/>
        <rFont val="Arial"/>
        <family val="2"/>
      </rPr>
      <t xml:space="preserve">Entidades del orden nacional y territorial: </t>
    </r>
    <r>
      <rPr>
        <sz val="9"/>
        <color rgb="FF002060"/>
        <rFont val="Arial"/>
        <family val="2"/>
      </rPr>
      <t>Para obtener el puntaje, divida el número de actividades que realizó la entidad sobre el total de actividades (5) indicadas en los literales (a) hasta (f), y luego multiplique el resultado por 100.</t>
    </r>
  </si>
  <si>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9"/>
        <color rgb="FF002060"/>
        <rFont val="Arial"/>
        <family val="2"/>
      </rPr>
      <t>Entidades del orden nacional y territorial:</t>
    </r>
    <r>
      <rPr>
        <sz val="9"/>
        <color rgb="FF002060"/>
        <rFont val="Arial"/>
        <family val="2"/>
      </rPr>
      <t xml:space="preserve"> Si la entidad incorporó  dentro de los contratos de desarrollo de sistemas de información cláusulas que obliguen a realizar transferencia de derechos de autor, obtiene un puntaje de 100. De lo contrario, obtiene 0.</t>
    </r>
  </si>
  <si>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9"/>
        <color rgb="FF002060"/>
        <rFont val="Arial"/>
        <family val="2"/>
      </rPr>
      <t xml:space="preserve">Entidades del orden nacional y territorial: </t>
    </r>
    <r>
      <rPr>
        <sz val="9"/>
        <color rgb="FF002060"/>
        <rFont val="Arial"/>
        <family val="2"/>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</si>
  <si>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r>
      <t xml:space="preserve">Los sistemas de información tiene habilitadas aquellas características funcionales y no funcionales, necesarias para la apertura de sus datos, de acuerdo con la normativa del Estado colombiano.
FORMA DE ASIGNAR EL PUNTAJE:
</t>
    </r>
    <r>
      <rPr>
        <b/>
        <sz val="9"/>
        <color rgb="FF002060"/>
        <rFont val="Arial"/>
        <family val="2"/>
      </rPr>
      <t>Entidades del orden nacional y territorial:</t>
    </r>
    <r>
      <rPr>
        <sz val="9"/>
        <color rgb="FF002060"/>
        <rFont val="Arial"/>
        <family val="2"/>
      </rPr>
      <t xml:space="preserve"> Si los sistemas de información de la entidad cumplen con características que permiten la apertura de sus datos, el puntaje de la entidad es 100. De lo contrario, es 0.
</t>
    </r>
  </si>
  <si>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9"/>
        <color rgb="FF002060"/>
        <rFont val="Arial"/>
        <family val="2"/>
      </rPr>
      <t xml:space="preserve">Entidades del orden nacional y territorial: </t>
    </r>
    <r>
      <rPr>
        <sz val="9"/>
        <color rgb="FF002060"/>
        <rFont val="Arial"/>
        <family val="2"/>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</si>
  <si>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9"/>
        <color rgb="FF002060"/>
        <rFont val="Arial"/>
        <family val="2"/>
      </rPr>
      <t xml:space="preserve">Entidades del orden nacional y territorial: </t>
    </r>
    <r>
      <rPr>
        <sz val="9"/>
        <color rgb="FF002060"/>
        <rFont val="Arial"/>
        <family val="2"/>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</si>
  <si>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9"/>
        <color rgb="FF002060"/>
        <rFont val="Arial"/>
        <family val="2"/>
      </rPr>
      <t>Entidades del orden nacional y territorial</t>
    </r>
    <r>
      <rPr>
        <sz val="9"/>
        <color rgb="FF002060"/>
        <rFont val="Arial"/>
        <family val="2"/>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</si>
  <si>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r>
      <t xml:space="preserve">FORMA DE ASIGNAR EL PUNTAJE:
</t>
    </r>
    <r>
      <rPr>
        <b/>
        <sz val="9"/>
        <color rgb="FF002060"/>
        <rFont val="Arial"/>
        <family val="2"/>
      </rPr>
      <t xml:space="preserve">Entidades del orden nacional y territorial: </t>
    </r>
    <r>
      <rPr>
        <sz val="9"/>
        <color rgb="FF002060"/>
        <rFont val="Arial"/>
        <family val="2"/>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</si>
  <si>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r>
      <t xml:space="preserve">FORMA DE ASIGNAR EL PUNTAJE
</t>
    </r>
    <r>
      <rPr>
        <b/>
        <sz val="9"/>
        <color rgb="FF002060"/>
        <rFont val="Arial"/>
        <family val="2"/>
      </rPr>
      <t xml:space="preserve">Entidades del orden nacional y territorial: </t>
    </r>
    <r>
      <rPr>
        <sz val="9"/>
        <color rgb="FF002060"/>
        <rFont val="Arial"/>
        <family val="2"/>
      </rPr>
      <t>Si la entidad implementó un programa de correcta disposición final de los residuos tecnológicos, obtiene un puntaje de 100. Si no lo implementó, obtiene 0.</t>
    </r>
  </si>
  <si>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9"/>
        <color rgb="FF002060"/>
        <rFont val="Arial"/>
        <family val="2"/>
      </rPr>
      <t>Entidades del orden nacional y territorial:</t>
    </r>
    <r>
      <rPr>
        <sz val="9"/>
        <color rgb="FF002060"/>
        <rFont val="Arial"/>
        <family val="2"/>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</si>
  <si>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9"/>
        <color rgb="FF002060"/>
        <rFont val="Arial"/>
        <family val="2"/>
      </rPr>
      <t xml:space="preserve">Entidades del orden nacional y territorial: </t>
    </r>
    <r>
      <rPr>
        <sz val="9"/>
        <color rgb="FF002060"/>
        <rFont val="Arial"/>
        <family val="2"/>
      </rPr>
      <t>Para obtener el puntaje, divida el número de actividades realizadas por la entidad, sobre el total de actividades evaluadas (3) enunciadas en los literales a hasta c, y luego multiplique el resultado por 100. Si no realizó ninguna de las actividades, obtiene 0.</t>
    </r>
  </si>
  <si>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9"/>
        <color rgb="FF002060"/>
        <rFont val="Arial"/>
        <family val="2"/>
      </rPr>
      <t>Entidades del orden nacional y territorial:</t>
    </r>
    <r>
      <rPr>
        <sz val="9"/>
        <color rgb="FF002060"/>
        <rFont val="Arial"/>
        <family val="2"/>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</si>
  <si>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9"/>
        <color rgb="FF002060"/>
        <rFont val="Arial"/>
        <family val="2"/>
      </rPr>
      <t xml:space="preserve">Entidades del orden nacional y territorial: </t>
    </r>
    <r>
      <rPr>
        <sz val="9"/>
        <color rgb="FF002060"/>
        <rFont val="Arial"/>
        <family val="2"/>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</si>
  <si>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r>
      <t xml:space="preserve">FORMA DE ASIGNAR EL PUNTAJE:
</t>
    </r>
    <r>
      <rPr>
        <b/>
        <sz val="9"/>
        <color rgb="FF002060"/>
        <rFont val="Arial"/>
        <family val="2"/>
      </rPr>
      <t>Entidades del orden nacional y territorial:</t>
    </r>
    <r>
      <rPr>
        <sz val="9"/>
        <color rgb="FF002060"/>
        <rFont val="Arial"/>
        <family val="2"/>
      </rPr>
      <t xml:space="preserve"> Si la Entidad  implementó la política de reducción del uso del papel, tiene un puntaje de 100. De lo contrario, obtiene 0.</t>
    </r>
  </si>
  <si>
    <r>
      <t xml:space="preserve">FORMA DE ASIGNAR EL PUNTAJE:
</t>
    </r>
    <r>
      <rPr>
        <b/>
        <sz val="9"/>
        <color rgb="FF002060"/>
        <rFont val="Arial"/>
        <family val="2"/>
      </rPr>
      <t xml:space="preserve">Entidades del orden nacional y territorial: </t>
    </r>
    <r>
      <rPr>
        <sz val="9"/>
        <color rgb="FF002060"/>
        <rFont val="Arial"/>
        <family val="2"/>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</si>
  <si>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9"/>
        <color rgb="FF002060"/>
        <rFont val="Arial"/>
        <family val="2"/>
      </rPr>
      <t>Entidades del orden nacional y territorial:</t>
    </r>
    <r>
      <rPr>
        <sz val="9"/>
        <color rgb="FF002060"/>
        <rFont val="Arial"/>
        <family val="2"/>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</si>
  <si>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r>
      <t xml:space="preserve">FORMA DE ASIGNAR EL PUNTAJE:
</t>
    </r>
    <r>
      <rPr>
        <b/>
        <sz val="9"/>
        <color rgb="FF002060"/>
        <rFont val="Arial"/>
        <family val="2"/>
      </rPr>
      <t xml:space="preserve">Entidades del orden nacional y territorial: </t>
    </r>
    <r>
      <rPr>
        <sz val="9"/>
        <color rgb="FF002060"/>
        <rFont val="Arial"/>
        <family val="2"/>
      </rPr>
      <t>Para obtener el puntaje, divida el número de objetivos del PETI alcanzados, sobre el total de objetivos definidos en el PETI, y luego multiplique el resultado por 100.  (</t>
    </r>
    <r>
      <rPr>
        <u/>
        <sz val="9"/>
        <color rgb="FF002060"/>
        <rFont val="Arial"/>
        <family val="2"/>
      </rPr>
      <t>No use el símbolo % en su respuesta</t>
    </r>
    <r>
      <rPr>
        <sz val="9"/>
        <color rgb="FF002060"/>
        <rFont val="Arial"/>
        <family val="2"/>
      </rPr>
      <t>)</t>
    </r>
  </si>
  <si>
    <r>
      <t xml:space="preserve">FORMA DE ASIGNAR EL PUNTAJE:
</t>
    </r>
    <r>
      <rPr>
        <b/>
        <sz val="9"/>
        <color rgb="FF002060"/>
        <rFont val="Arial"/>
        <family val="2"/>
      </rPr>
      <t xml:space="preserve">Entidades del orden nacional y territorial: </t>
    </r>
    <r>
      <rPr>
        <sz val="9"/>
        <color rgb="FF002060"/>
        <rFont val="Arial"/>
        <family val="2"/>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9"/>
        <color rgb="FF002060"/>
        <rFont val="Arial"/>
        <family val="2"/>
      </rPr>
      <t>No use el símbolo % en su respuesta</t>
    </r>
    <r>
      <rPr>
        <sz val="9"/>
        <color rgb="FF002060"/>
        <rFont val="Arial"/>
        <family val="2"/>
      </rPr>
      <t>)</t>
    </r>
  </si>
  <si>
    <r>
      <t xml:space="preserve">FORMA DE ASIGNAR EL PUNTAJE:
</t>
    </r>
    <r>
      <rPr>
        <b/>
        <sz val="9"/>
        <color rgb="FF002060"/>
        <rFont val="Arial"/>
        <family val="2"/>
      </rPr>
      <t>Entidades del orden nacional y territorial:</t>
    </r>
    <r>
      <rPr>
        <sz val="9"/>
        <color rgb="FF002060"/>
        <rFont val="Arial"/>
        <family val="2"/>
      </rPr>
      <t xml:space="preserve"> Para obtener el puntaje, divida el número de sistemas de información que cuentan con mecanismos de auditoria y trazabilidad, sobre el total de sistemas de información de la entidad, y luego multiplique el resultado por 100.  (</t>
    </r>
    <r>
      <rPr>
        <u/>
        <sz val="9"/>
        <color rgb="FF002060"/>
        <rFont val="Arial"/>
        <family val="2"/>
      </rPr>
      <t>No use el símbolo % en su respuesta</t>
    </r>
    <r>
      <rPr>
        <sz val="9"/>
        <color rgb="FF002060"/>
        <rFont val="Arial"/>
        <family val="2"/>
      </rPr>
      <t>)</t>
    </r>
  </si>
  <si>
    <r>
      <t xml:space="preserve">FORMA DE ASIGNAR EL PUNTAJE:
</t>
    </r>
    <r>
      <rPr>
        <b/>
        <sz val="9"/>
        <color rgb="FF002060"/>
        <rFont val="Arial"/>
        <family val="2"/>
      </rPr>
      <t xml:space="preserve">Entidades del orden nacional y territorial:  </t>
    </r>
    <r>
      <rPr>
        <sz val="9"/>
        <color rgb="FF002060"/>
        <rFont val="Arial"/>
        <family val="2"/>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9"/>
        <color rgb="FF002060"/>
        <rFont val="Arial"/>
        <family val="2"/>
      </rPr>
      <t>No use el símbolo % en su respuesta</t>
    </r>
    <r>
      <rPr>
        <sz val="9"/>
        <color rgb="FF002060"/>
        <rFont val="Arial"/>
        <family val="2"/>
      </rPr>
      <t>)</t>
    </r>
  </si>
  <si>
    <r>
      <t xml:space="preserve">FORMA DE ASIGNAR EL PUNTAJE:
</t>
    </r>
    <r>
      <rPr>
        <b/>
        <sz val="9"/>
        <color rgb="FF002060"/>
        <rFont val="Arial"/>
        <family val="2"/>
      </rPr>
      <t>Entidades del orden nacional y territorial:</t>
    </r>
    <r>
      <rPr>
        <sz val="9"/>
        <color rgb="FF002060"/>
        <rFont val="Arial"/>
        <family val="2"/>
      </rPr>
      <t xml:space="preserve"> Para obtener el puntaje, divida el número de proyectos de TI  a los cuales se aplicó una estrategia de uso y apropiación, sobre el total de proyectos ejecutados durante el periodo evaIuado, y luego multiplique el resultado por 100.  (</t>
    </r>
    <r>
      <rPr>
        <u/>
        <sz val="9"/>
        <color rgb="FF002060"/>
        <rFont val="Arial"/>
        <family val="2"/>
      </rPr>
      <t>No use el símbolo % en su respuesta</t>
    </r>
    <r>
      <rPr>
        <sz val="9"/>
        <color rgb="FF002060"/>
        <rFont val="Arial"/>
        <family val="2"/>
      </rPr>
      <t>)</t>
    </r>
  </si>
  <si>
    <r>
      <t xml:space="preserve">FORMA DE ASIGNAR EL PUNTAJE:
</t>
    </r>
    <r>
      <rPr>
        <b/>
        <sz val="9"/>
        <color rgb="FF002060"/>
        <rFont val="Arial"/>
        <family val="2"/>
      </rPr>
      <t>Entidades del orden nacional y territorial:</t>
    </r>
    <r>
      <rPr>
        <sz val="9"/>
        <color rgb="FF002060"/>
        <rFont val="Arial"/>
        <family val="2"/>
      </rPr>
      <t xml:space="preserve"> Si la entidad desarrolló durante el periodo evaluado capacidades de gestión de TI que generen mayor eficiencia en la prestación del servicio al usuario (interno o externo) obtiene un puntaje de 100. De lo contrario, obtiene 0.</t>
    </r>
  </si>
  <si>
    <r>
      <t xml:space="preserve">La fase de diagnóstico de privacidad puede servir como insumo al poder identificar qué información se tiene, dónde y en cabeza de quién está.
FORMA DE ASIGNAR EL PUNTAJE:
</t>
    </r>
    <r>
      <rPr>
        <b/>
        <sz val="9"/>
        <color rgb="FF002060"/>
        <rFont val="Arial"/>
        <family val="2"/>
      </rPr>
      <t xml:space="preserve">Entidades del orden nacional y territorial: </t>
    </r>
    <r>
      <rPr>
        <sz val="9"/>
        <color rgb="FF002060"/>
        <rFont val="Arial"/>
        <family val="2"/>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</si>
  <si>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9"/>
        <color rgb="FF002060"/>
        <rFont val="Arial"/>
        <family val="2"/>
      </rPr>
      <t xml:space="preserve">Entidades del orden nacional y territorial: </t>
    </r>
    <r>
      <rPr>
        <sz val="9"/>
        <color rgb="FF002060"/>
        <rFont val="Arial"/>
        <family val="2"/>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</si>
  <si>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9"/>
        <color rgb="FF002060"/>
        <rFont val="Arial"/>
        <family val="2"/>
      </rPr>
      <t xml:space="preserve">Entidades del orden nacional y territorial: </t>
    </r>
    <r>
      <rPr>
        <sz val="9"/>
        <color rgb="FF002060"/>
        <rFont val="Arial"/>
        <family val="2"/>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</si>
  <si>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9"/>
        <color rgb="FF002060"/>
        <rFont val="Arial"/>
        <family val="2"/>
      </rPr>
      <t>Entidades del orden nacional y territorial:</t>
    </r>
    <r>
      <rPr>
        <sz val="9"/>
        <color rgb="FF002060"/>
        <rFont val="Arial"/>
        <family val="2"/>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</si>
  <si>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9"/>
        <color rgb="FF002060"/>
        <rFont val="Arial"/>
        <family val="2"/>
      </rPr>
      <t xml:space="preserve">Entidades del orden nacional y territorial: </t>
    </r>
    <r>
      <rPr>
        <sz val="9"/>
        <color rgb="FF002060"/>
        <rFont val="Arial"/>
        <family val="2"/>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</si>
  <si>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9"/>
        <color rgb="FF002060"/>
        <rFont val="Arial"/>
        <family val="2"/>
      </rPr>
      <t>Entidades del orden nacional y territorial:</t>
    </r>
    <r>
      <rPr>
        <sz val="9"/>
        <color rgb="FF002060"/>
        <rFont val="Arial"/>
        <family val="2"/>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</si>
  <si>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9"/>
        <color rgb="FF002060"/>
        <rFont val="Arial"/>
        <family val="2"/>
      </rPr>
      <t xml:space="preserve">Entidades del orden nacional y territorial: </t>
    </r>
    <r>
      <rPr>
        <sz val="9"/>
        <color rgb="FF002060"/>
        <rFont val="Arial"/>
        <family val="2"/>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</si>
  <si>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9"/>
        <color rgb="FF002060"/>
        <rFont val="Arial"/>
        <family val="2"/>
      </rPr>
      <t xml:space="preserve">Entidades del orden nacional y territorial: </t>
    </r>
    <r>
      <rPr>
        <sz val="9"/>
        <color rgb="FF002060"/>
        <rFont val="Arial"/>
        <family val="2"/>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</si>
  <si>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9"/>
        <color rgb="FF002060"/>
        <rFont val="Arial"/>
        <family val="2"/>
      </rPr>
      <t xml:space="preserve">Entidades del orden nacional y territorial: </t>
    </r>
    <r>
      <rPr>
        <sz val="9"/>
        <color rgb="FF002060"/>
        <rFont val="Arial"/>
        <family val="2"/>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</si>
  <si>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9"/>
        <color rgb="FF002060"/>
        <rFont val="Arial"/>
        <family val="2"/>
      </rPr>
      <t>Entidades del orden nacional y territorial</t>
    </r>
    <r>
      <rPr>
        <sz val="9"/>
        <color rgb="FF002060"/>
        <rFont val="Arial"/>
        <family val="2"/>
      </rPr>
      <t xml:space="preserve">
Si la entidad a entidad contó con un proceso de identificación de infraestructura crítica, lo aplicó y comunicó los resultados a las partes interesadas, obtiene un puntaje de 100. De lo contrario obtiene 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</si>
</sst>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3"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12"/>
      <color theme="1"/>
      <name val="Calibri"/>
      <family val="2"/>
      <scheme val="minor"/>
    </font>
    <font>
      <u/>
      <sz val="11"/>
      <color theme="10"/>
      <name val="Calibri"/>
      <family val="2"/>
      <scheme val="minor"/>
    </font>
    <font>
      <b/>
      <u/>
      <sz val="12"/>
      <color rgb="FF002060"/>
      <name val="Arial"/>
      <family val="2"/>
    </font>
    <font>
      <b/>
      <sz val="14"/>
      <color theme="1"/>
      <name val="Arial"/>
      <family val="2"/>
    </font>
    <font>
      <sz val="11"/>
      <name val="Arial"/>
      <family val="2"/>
    </font>
    <font>
      <sz val="14"/>
      <color rgb="FF002060"/>
      <name val="Arial"/>
      <family val="2"/>
    </font>
    <font>
      <sz val="12"/>
      <color theme="1"/>
      <name val="Arial"/>
      <family val="2"/>
    </font>
    <font>
      <sz val="9"/>
      <color rgb="FF002060"/>
      <name val="Arial"/>
      <family val="2"/>
    </font>
    <font>
      <sz val="9"/>
      <name val="Arial"/>
      <family val="2"/>
    </font>
    <font>
      <u/>
      <sz val="9"/>
      <name val="Calibri"/>
      <family val="2"/>
      <scheme val="minor"/>
    </font>
    <font>
      <b/>
      <sz val="11"/>
      <name val="Arial"/>
      <family val="2"/>
    </font>
    <font>
      <b/>
      <u/>
      <sz val="12"/>
      <color theme="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b/>
      <sz val="14"/>
      <color rgb="FF002060"/>
      <name val="Arial"/>
      <family val="2"/>
    </font>
    <font>
      <sz val="9"/>
      <color theme="1"/>
      <name val="Arial"/>
      <family val="2"/>
    </font>
    <font>
      <b/>
      <sz val="9"/>
      <color theme="1"/>
      <name val="Arial"/>
      <family val="2"/>
    </font>
    <font>
      <sz val="9"/>
      <color theme="0"/>
      <name val="Arial"/>
      <family val="2"/>
    </font>
    <font>
      <b/>
      <sz val="9"/>
      <color rgb="FF002060"/>
      <name val="Arial"/>
      <family val="2"/>
    </font>
    <font>
      <b/>
      <sz val="9"/>
      <color theme="0"/>
      <name val="Arial"/>
      <family val="2"/>
    </font>
    <font>
      <sz val="9"/>
      <color theme="1"/>
      <name val="Calibri"/>
      <family val="2"/>
      <scheme val="minor"/>
    </font>
    <font>
      <sz val="9"/>
      <color rgb="FFFF0000"/>
      <name val="Arial"/>
      <family val="2"/>
    </font>
    <font>
      <u/>
      <sz val="9"/>
      <color rgb="FF002060"/>
      <name val="Arial"/>
      <family val="2"/>
    </font>
    <font>
      <sz val="9"/>
      <color theme="5"/>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24">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hair">
        <color theme="4" tint="-0.499984740745262"/>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dotted">
        <color rgb="FF002060"/>
      </left>
      <right style="dotted">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right style="dotted">
        <color rgb="FF002060"/>
      </right>
      <top/>
      <bottom style="dotted">
        <color rgb="FF002060"/>
      </bottom>
      <diagonal/>
    </border>
    <border>
      <left/>
      <right style="dotted">
        <color rgb="FF002060"/>
      </right>
      <top style="dotted">
        <color rgb="FF002060"/>
      </top>
      <bottom style="dotted">
        <color rgb="FF002060"/>
      </bottom>
      <diagonal/>
    </border>
    <border>
      <left style="thin">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style="thin">
        <color rgb="FF002060"/>
      </left>
      <right style="dotted">
        <color rgb="FF002060"/>
      </right>
      <top style="dotted">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hair">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theme="4" tint="-0.499984740745262"/>
      </top>
      <bottom style="thin">
        <color theme="4" tint="-0.499984740745262"/>
      </bottom>
      <diagonal/>
    </border>
    <border>
      <left style="dotted">
        <color rgb="FF002060"/>
      </left>
      <right style="thin">
        <color rgb="FF002060"/>
      </right>
      <top style="thin">
        <color theme="4" tint="-0.499984740745262"/>
      </top>
      <bottom style="thin">
        <color theme="4" tint="-0.499984740745262"/>
      </bottom>
      <diagonal/>
    </border>
    <border>
      <left/>
      <right style="dotted">
        <color rgb="FF002060"/>
      </right>
      <top style="thin">
        <color theme="4" tint="-0.499984740745262"/>
      </top>
      <bottom style="thin">
        <color theme="4" tint="-0.499984740745262"/>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thin">
        <color rgb="FF002060"/>
      </right>
      <top/>
      <bottom style="thin">
        <color theme="4" tint="-0.499984740745262"/>
      </bottom>
      <diagonal/>
    </border>
    <border>
      <left style="thin">
        <color theme="4" tint="-0.499984740745262"/>
      </left>
      <right style="dotted">
        <color rgb="FF002060"/>
      </right>
      <top style="thin">
        <color theme="4" tint="-0.499984740745262"/>
      </top>
      <bottom style="dotted">
        <color theme="4" tint="-0.499984740745262"/>
      </bottom>
      <diagonal/>
    </border>
    <border>
      <left style="dotted">
        <color rgb="FF002060"/>
      </left>
      <right style="thin">
        <color rgb="FF002060"/>
      </right>
      <top style="thin">
        <color theme="4" tint="-0.499984740745262"/>
      </top>
      <bottom style="dotted">
        <color theme="4" tint="-0.499984740745262"/>
      </bottom>
      <diagonal/>
    </border>
    <border>
      <left/>
      <right style="dotted">
        <color rgb="FF002060"/>
      </right>
      <top style="thin">
        <color theme="4" tint="-0.499984740745262"/>
      </top>
      <bottom style="dotted">
        <color theme="4" tint="-0.499984740745262"/>
      </bottom>
      <diagonal/>
    </border>
    <border>
      <left style="dotted">
        <color rgb="FF002060"/>
      </left>
      <right style="dotted">
        <color rgb="FF002060"/>
      </right>
      <top style="thin">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dotted">
        <color theme="4" tint="-0.499984740745262"/>
      </bottom>
      <diagonal/>
    </border>
    <border>
      <left style="dotted">
        <color rgb="FF002060"/>
      </left>
      <right style="thin">
        <color rgb="FF002060"/>
      </right>
      <top style="dotted">
        <color theme="4" tint="-0.499984740745262"/>
      </top>
      <bottom style="dotted">
        <color theme="4" tint="-0.499984740745262"/>
      </bottom>
      <diagonal/>
    </border>
    <border>
      <left/>
      <right style="dotted">
        <color rgb="FF002060"/>
      </right>
      <top style="dotted">
        <color theme="4" tint="-0.499984740745262"/>
      </top>
      <bottom style="dotted">
        <color theme="4" tint="-0.499984740745262"/>
      </bottom>
      <diagonal/>
    </border>
    <border>
      <left style="dotted">
        <color rgb="FF002060"/>
      </left>
      <right style="dotted">
        <color rgb="FF002060"/>
      </right>
      <top style="dotted">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medium">
        <color theme="4" tint="-0.499984740745262"/>
      </bottom>
      <diagonal/>
    </border>
    <border>
      <left style="dotted">
        <color rgb="FF002060"/>
      </left>
      <right style="thin">
        <color rgb="FF002060"/>
      </right>
      <top style="dotted">
        <color theme="4" tint="-0.499984740745262"/>
      </top>
      <bottom style="medium">
        <color theme="4" tint="-0.499984740745262"/>
      </bottom>
      <diagonal/>
    </border>
    <border>
      <left/>
      <right style="dotted">
        <color rgb="FF002060"/>
      </right>
      <top style="dotted">
        <color theme="4" tint="-0.499984740745262"/>
      </top>
      <bottom style="medium">
        <color theme="4" tint="-0.499984740745262"/>
      </bottom>
      <diagonal/>
    </border>
    <border>
      <left style="dotted">
        <color rgb="FF002060"/>
      </left>
      <right style="dotted">
        <color rgb="FF002060"/>
      </right>
      <top style="dotted">
        <color theme="4" tint="-0.499984740745262"/>
      </top>
      <bottom style="medium">
        <color theme="4" tint="-0.499984740745262"/>
      </bottom>
      <diagonal/>
    </border>
    <border>
      <left style="thin">
        <color theme="4" tint="-0.499984740745262"/>
      </left>
      <right style="dotted">
        <color rgb="FF002060"/>
      </right>
      <top style="medium">
        <color theme="4" tint="-0.499984740745262"/>
      </top>
      <bottom style="dotted">
        <color theme="4" tint="-0.499984740745262"/>
      </bottom>
      <diagonal/>
    </border>
    <border>
      <left style="dotted">
        <color rgb="FF002060"/>
      </left>
      <right style="thin">
        <color rgb="FF002060"/>
      </right>
      <top style="medium">
        <color theme="4" tint="-0.499984740745262"/>
      </top>
      <bottom style="dotted">
        <color theme="4" tint="-0.499984740745262"/>
      </bottom>
      <diagonal/>
    </border>
    <border>
      <left/>
      <right style="dotted">
        <color rgb="FF002060"/>
      </right>
      <top style="medium">
        <color theme="4" tint="-0.499984740745262"/>
      </top>
      <bottom style="dotted">
        <color theme="4" tint="-0.499984740745262"/>
      </bottom>
      <diagonal/>
    </border>
    <border>
      <left style="dotted">
        <color rgb="FF002060"/>
      </left>
      <right style="dotted">
        <color rgb="FF002060"/>
      </right>
      <top style="medium">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style="thin">
        <color theme="4" tint="-0.499984740745262"/>
      </bottom>
      <diagonal/>
    </border>
    <border>
      <left/>
      <right style="dotted">
        <color rgb="FF002060"/>
      </right>
      <top style="dotted">
        <color theme="4" tint="-0.499984740745262"/>
      </top>
      <bottom style="thin">
        <color theme="4" tint="-0.499984740745262"/>
      </bottom>
      <diagonal/>
    </border>
    <border>
      <left style="dotted">
        <color rgb="FF002060"/>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diagonal/>
    </border>
    <border>
      <left style="dotted">
        <color rgb="FF002060"/>
      </left>
      <right style="thin">
        <color rgb="FF002060"/>
      </right>
      <top/>
      <bottom style="dott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ashed">
        <color rgb="FF002060"/>
      </left>
      <right style="dashed">
        <color rgb="FF002060"/>
      </right>
      <top style="medium">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ashed">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otted">
        <color rgb="FF002060"/>
      </left>
      <right style="thin">
        <color rgb="FF002060"/>
      </right>
      <top style="medium">
        <color rgb="FF002060"/>
      </top>
      <bottom/>
      <diagonal/>
    </border>
    <border>
      <left style="dotted">
        <color rgb="FF002060"/>
      </left>
      <right style="thin">
        <color rgb="FF002060"/>
      </right>
      <top/>
      <bottom style="medium">
        <color rgb="FF002060"/>
      </bottom>
      <diagonal/>
    </border>
    <border>
      <left style="thin">
        <color rgb="FF002060"/>
      </left>
      <right style="dashed">
        <color rgb="FF002060"/>
      </right>
      <top style="double">
        <color rgb="FF002060"/>
      </top>
      <bottom/>
      <diagonal/>
    </border>
    <border>
      <left style="thin">
        <color rgb="FF002060"/>
      </left>
      <right style="dashed">
        <color rgb="FF002060"/>
      </right>
      <top/>
      <bottom style="medium">
        <color rgb="FF002060"/>
      </bottom>
      <diagonal/>
    </border>
    <border>
      <left style="dashed">
        <color rgb="FF002060"/>
      </left>
      <right style="dashed">
        <color rgb="FF002060"/>
      </right>
      <top style="double">
        <color rgb="FF002060"/>
      </top>
      <bottom/>
      <diagonal/>
    </border>
    <border>
      <left style="dashed">
        <color rgb="FF002060"/>
      </left>
      <right style="thin">
        <color rgb="FF002060"/>
      </right>
      <top style="double">
        <color rgb="FF002060"/>
      </top>
      <bottom/>
      <diagonal/>
    </border>
    <border>
      <left style="dashed">
        <color rgb="FF002060"/>
      </left>
      <right style="thin">
        <color rgb="FF002060"/>
      </right>
      <top/>
      <bottom style="medium">
        <color rgb="FF002060"/>
      </bottom>
      <diagonal/>
    </border>
    <border>
      <left style="dotted">
        <color rgb="FF002060"/>
      </left>
      <right style="dotted">
        <color rgb="FF002060"/>
      </right>
      <top style="medium">
        <color rgb="FF002060"/>
      </top>
      <bottom/>
      <diagonal/>
    </border>
    <border>
      <left style="dotted">
        <color rgb="FF002060"/>
      </left>
      <right style="dotted">
        <color rgb="FF002060"/>
      </right>
      <top/>
      <bottom style="medium">
        <color rgb="FF002060"/>
      </bottom>
      <diagonal/>
    </border>
    <border>
      <left style="thin">
        <color theme="4" tint="-0.499984740745262"/>
      </left>
      <right style="thin">
        <color theme="4" tint="-0.499984740745262"/>
      </right>
      <top style="hair">
        <color theme="4" tint="-0.499984740745262"/>
      </top>
      <bottom/>
      <diagonal/>
    </border>
  </borders>
  <cellStyleXfs count="6">
    <xf numFmtId="0" fontId="0" fillId="0" borderId="0"/>
    <xf numFmtId="41" fontId="1" fillId="0" borderId="0" applyFont="0" applyFill="0" applyBorder="0" applyAlignment="0" applyProtection="0"/>
    <xf numFmtId="0" fontId="17" fillId="0" borderId="0" applyNumberFormat="0" applyFill="0" applyBorder="0" applyAlignment="0" applyProtection="0"/>
    <xf numFmtId="0" fontId="1" fillId="0" borderId="0"/>
    <xf numFmtId="0" fontId="16" fillId="0" borderId="0"/>
    <xf numFmtId="9" fontId="16" fillId="0" borderId="0" applyFont="0" applyFill="0" applyBorder="0" applyAlignment="0" applyProtection="0"/>
  </cellStyleXfs>
  <cellXfs count="42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0" xfId="0" applyFont="1" applyBorder="1"/>
    <xf numFmtId="0" fontId="3" fillId="0" borderId="21" xfId="0" applyFont="1" applyBorder="1"/>
    <xf numFmtId="0" fontId="3" fillId="0" borderId="22" xfId="0" applyFont="1" applyBorder="1"/>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xf numFmtId="0" fontId="14" fillId="0" borderId="0" xfId="0" applyFont="1"/>
    <xf numFmtId="0" fontId="12"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8"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7" borderId="31" xfId="0" applyFont="1" applyFill="1" applyBorder="1" applyAlignme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18" fillId="0" borderId="0"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7" fillId="0" borderId="39" xfId="0" applyFont="1" applyFill="1" applyBorder="1" applyAlignment="1">
      <alignment horizontal="left" vertical="center" wrapText="1"/>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15" fillId="0" borderId="32" xfId="0" applyFont="1" applyBorder="1" applyAlignment="1">
      <alignment horizontal="center" vertical="center" wrapText="1"/>
    </xf>
    <xf numFmtId="0" fontId="3" fillId="0" borderId="0" xfId="0" applyFont="1" applyAlignment="1">
      <alignment vertical="top" wrapText="1"/>
    </xf>
    <xf numFmtId="0" fontId="22" fillId="0" borderId="16" xfId="0" applyFont="1" applyBorder="1" applyAlignment="1">
      <alignment horizontal="center" vertical="center"/>
    </xf>
    <xf numFmtId="0" fontId="22" fillId="0" borderId="0" xfId="0" applyFont="1" applyBorder="1" applyAlignment="1">
      <alignment horizontal="center" vertical="center"/>
    </xf>
    <xf numFmtId="0" fontId="15" fillId="0" borderId="42"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22" fillId="0" borderId="0" xfId="0" applyFont="1" applyAlignment="1">
      <alignment horizontal="center" vertical="center"/>
    </xf>
    <xf numFmtId="0" fontId="7" fillId="0" borderId="41" xfId="0" applyFont="1" applyFill="1" applyBorder="1" applyAlignment="1">
      <alignment horizontal="left" vertical="center" wrapText="1"/>
    </xf>
    <xf numFmtId="0" fontId="15" fillId="0" borderId="48" xfId="0" applyFont="1" applyFill="1" applyBorder="1" applyAlignment="1">
      <alignment horizontal="center" vertical="center" wrapText="1"/>
    </xf>
    <xf numFmtId="0" fontId="8" fillId="0" borderId="43" xfId="0" applyFont="1" applyBorder="1" applyAlignment="1">
      <alignment vertical="center"/>
    </xf>
    <xf numFmtId="0" fontId="8" fillId="0" borderId="48" xfId="0" applyFont="1" applyBorder="1" applyAlignment="1">
      <alignment vertical="center"/>
    </xf>
    <xf numFmtId="0" fontId="7" fillId="0" borderId="56" xfId="0" applyFont="1" applyFill="1" applyBorder="1" applyAlignment="1">
      <alignment horizontal="left" vertical="center" wrapText="1"/>
    </xf>
    <xf numFmtId="0" fontId="15" fillId="0" borderId="57" xfId="0" applyFont="1" applyFill="1" applyBorder="1" applyAlignment="1">
      <alignment horizontal="center" vertical="center" wrapText="1"/>
    </xf>
    <xf numFmtId="0" fontId="8" fillId="0" borderId="56"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15" fillId="0" borderId="60" xfId="0" applyFont="1" applyFill="1" applyBorder="1" applyAlignment="1">
      <alignment horizontal="center" vertical="center" wrapText="1"/>
    </xf>
    <xf numFmtId="0" fontId="8" fillId="0" borderId="59" xfId="0" applyFont="1" applyBorder="1" applyAlignment="1">
      <alignment vertical="center"/>
    </xf>
    <xf numFmtId="0" fontId="8" fillId="0" borderId="60" xfId="0" applyFont="1" applyBorder="1" applyAlignment="1">
      <alignment vertical="center"/>
    </xf>
    <xf numFmtId="0" fontId="7" fillId="0" borderId="62" xfId="0" applyFont="1" applyFill="1" applyBorder="1" applyAlignment="1">
      <alignment horizontal="left" vertical="center" wrapText="1"/>
    </xf>
    <xf numFmtId="0" fontId="15" fillId="0" borderId="63" xfId="0" applyFont="1" applyFill="1" applyBorder="1" applyAlignment="1">
      <alignment horizontal="center" vertical="center" wrapText="1"/>
    </xf>
    <xf numFmtId="0" fontId="8" fillId="0" borderId="62" xfId="0" applyFont="1" applyBorder="1" applyAlignment="1">
      <alignment vertical="center"/>
    </xf>
    <xf numFmtId="0" fontId="8" fillId="0" borderId="63" xfId="0" applyFont="1" applyBorder="1" applyAlignment="1">
      <alignment vertical="center"/>
    </xf>
    <xf numFmtId="0" fontId="7" fillId="0" borderId="65" xfId="0" applyFont="1" applyFill="1" applyBorder="1" applyAlignment="1">
      <alignment horizontal="left" vertical="center" wrapText="1"/>
    </xf>
    <xf numFmtId="0" fontId="15" fillId="0" borderId="66" xfId="0" applyFont="1" applyFill="1" applyBorder="1" applyAlignment="1">
      <alignment horizontal="center" vertical="center" wrapText="1"/>
    </xf>
    <xf numFmtId="0" fontId="8" fillId="0" borderId="65" xfId="0" applyFont="1" applyBorder="1" applyAlignment="1">
      <alignment vertical="center"/>
    </xf>
    <xf numFmtId="0" fontId="8" fillId="0" borderId="66" xfId="0" applyFont="1" applyBorder="1" applyAlignment="1">
      <alignment vertical="center"/>
    </xf>
    <xf numFmtId="0" fontId="7" fillId="0" borderId="68" xfId="0" applyFont="1" applyFill="1" applyBorder="1" applyAlignment="1">
      <alignment horizontal="left" vertical="center" wrapText="1"/>
    </xf>
    <xf numFmtId="0" fontId="15" fillId="0" borderId="69" xfId="0" applyFont="1" applyFill="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vertical="center"/>
    </xf>
    <xf numFmtId="0" fontId="7" fillId="0" borderId="71" xfId="0" applyFont="1" applyFill="1" applyBorder="1" applyAlignment="1">
      <alignment horizontal="left" vertical="center" wrapText="1"/>
    </xf>
    <xf numFmtId="0" fontId="15" fillId="0" borderId="72" xfId="0" applyFont="1" applyFill="1" applyBorder="1" applyAlignment="1">
      <alignment horizontal="center" vertical="center" wrapText="1"/>
    </xf>
    <xf numFmtId="0" fontId="8" fillId="0" borderId="71" xfId="0" applyFont="1" applyBorder="1" applyAlignment="1">
      <alignment vertical="center"/>
    </xf>
    <xf numFmtId="0" fontId="8" fillId="0" borderId="72" xfId="0" applyFont="1" applyBorder="1" applyAlignment="1">
      <alignment vertical="center"/>
    </xf>
    <xf numFmtId="0" fontId="7" fillId="0" borderId="74" xfId="0" applyFont="1" applyFill="1" applyBorder="1" applyAlignment="1">
      <alignment horizontal="left" vertical="center" wrapText="1"/>
    </xf>
    <xf numFmtId="0" fontId="15" fillId="0" borderId="75" xfId="0" applyFont="1" applyFill="1" applyBorder="1" applyAlignment="1">
      <alignment horizontal="center" vertical="center" wrapText="1"/>
    </xf>
    <xf numFmtId="0" fontId="8" fillId="0" borderId="74" xfId="0" applyFont="1" applyBorder="1" applyAlignment="1">
      <alignment vertical="center"/>
    </xf>
    <xf numFmtId="0" fontId="8" fillId="0" borderId="75" xfId="0" applyFont="1" applyBorder="1" applyAlignment="1">
      <alignment vertical="center"/>
    </xf>
    <xf numFmtId="0" fontId="7" fillId="0" borderId="0" xfId="0" applyFont="1" applyFill="1" applyBorder="1" applyAlignment="1">
      <alignment horizontal="left" vertical="center" wrapText="1"/>
    </xf>
    <xf numFmtId="0" fontId="3" fillId="0" borderId="20" xfId="0" applyFont="1" applyFill="1" applyBorder="1" applyAlignment="1">
      <alignment vertical="center"/>
    </xf>
    <xf numFmtId="0" fontId="22" fillId="0" borderId="21" xfId="0" applyFont="1" applyBorder="1" applyAlignment="1">
      <alignment horizontal="center" vertical="center"/>
    </xf>
    <xf numFmtId="0" fontId="7" fillId="0" borderId="21" xfId="0" applyFont="1" applyFill="1" applyBorder="1" applyAlignment="1">
      <alignment horizontal="left" vertical="center" wrapText="1"/>
    </xf>
    <xf numFmtId="0" fontId="15" fillId="0" borderId="79" xfId="0" applyFont="1" applyFill="1" applyBorder="1" applyAlignment="1">
      <alignment horizontal="center" vertical="center" wrapText="1"/>
    </xf>
    <xf numFmtId="0" fontId="8" fillId="0" borderId="81" xfId="0" applyFont="1" applyBorder="1" applyAlignment="1">
      <alignment vertical="center"/>
    </xf>
    <xf numFmtId="0" fontId="7" fillId="0" borderId="81" xfId="0" applyFont="1" applyFill="1" applyBorder="1" applyAlignment="1">
      <alignment horizontal="left" vertical="center" wrapText="1"/>
    </xf>
    <xf numFmtId="0" fontId="8" fillId="0" borderId="79" xfId="0" applyFont="1" applyBorder="1" applyAlignment="1">
      <alignment vertical="center"/>
    </xf>
    <xf numFmtId="0" fontId="15" fillId="0" borderId="83" xfId="0" applyFont="1" applyFill="1" applyBorder="1" applyAlignment="1">
      <alignment horizontal="center" vertical="center" wrapText="1"/>
    </xf>
    <xf numFmtId="0" fontId="8" fillId="0" borderId="85" xfId="0" applyFont="1" applyBorder="1" applyAlignment="1">
      <alignment vertical="center"/>
    </xf>
    <xf numFmtId="0" fontId="7" fillId="0" borderId="85" xfId="0" applyFont="1" applyFill="1" applyBorder="1" applyAlignment="1">
      <alignment horizontal="left" vertical="center" wrapText="1"/>
    </xf>
    <xf numFmtId="0" fontId="8" fillId="0" borderId="83" xfId="0" applyFont="1" applyBorder="1" applyAlignment="1">
      <alignment vertical="center"/>
    </xf>
    <xf numFmtId="0" fontId="15" fillId="0" borderId="87" xfId="0" applyFont="1" applyFill="1" applyBorder="1" applyAlignment="1">
      <alignment horizontal="center" vertical="center" wrapText="1"/>
    </xf>
    <xf numFmtId="0" fontId="8" fillId="0" borderId="89" xfId="0" applyFont="1" applyBorder="1" applyAlignment="1">
      <alignment vertical="center"/>
    </xf>
    <xf numFmtId="0" fontId="7" fillId="0" borderId="89" xfId="0" applyFont="1" applyFill="1" applyBorder="1" applyAlignment="1">
      <alignment horizontal="left" vertical="center" wrapText="1"/>
    </xf>
    <xf numFmtId="0" fontId="8" fillId="0" borderId="87" xfId="0" applyFont="1" applyBorder="1" applyAlignment="1">
      <alignment vertical="center"/>
    </xf>
    <xf numFmtId="0" fontId="15" fillId="0" borderId="91" xfId="0" applyFont="1" applyFill="1" applyBorder="1" applyAlignment="1">
      <alignment horizontal="center" vertical="center" wrapText="1"/>
    </xf>
    <xf numFmtId="0" fontId="8" fillId="0" borderId="93" xfId="0" applyFont="1" applyBorder="1" applyAlignment="1">
      <alignment vertical="center"/>
    </xf>
    <xf numFmtId="0" fontId="7" fillId="0" borderId="93" xfId="0" applyFont="1" applyFill="1" applyBorder="1" applyAlignment="1">
      <alignment horizontal="left" vertical="center" wrapText="1"/>
    </xf>
    <xf numFmtId="0" fontId="8" fillId="0" borderId="91" xfId="0" applyFont="1" applyBorder="1" applyAlignment="1">
      <alignment vertical="center"/>
    </xf>
    <xf numFmtId="0" fontId="15" fillId="0" borderId="95" xfId="0" applyFont="1" applyFill="1" applyBorder="1" applyAlignment="1">
      <alignment horizontal="center" vertical="center" wrapText="1"/>
    </xf>
    <xf numFmtId="0" fontId="8" fillId="0" borderId="97" xfId="0" applyFont="1" applyBorder="1" applyAlignment="1">
      <alignment vertical="center"/>
    </xf>
    <xf numFmtId="0" fontId="7" fillId="0" borderId="97" xfId="0" applyFont="1" applyFill="1" applyBorder="1" applyAlignment="1">
      <alignment horizontal="left" vertical="center" wrapText="1"/>
    </xf>
    <xf numFmtId="0" fontId="8" fillId="0" borderId="95" xfId="0" applyFont="1" applyBorder="1" applyAlignment="1">
      <alignment vertical="center"/>
    </xf>
    <xf numFmtId="0" fontId="7" fillId="0" borderId="56" xfId="0" applyFont="1" applyBorder="1" applyAlignment="1">
      <alignment vertical="center" wrapText="1"/>
    </xf>
    <xf numFmtId="0" fontId="15" fillId="0" borderId="57" xfId="0" applyFont="1" applyBorder="1" applyAlignment="1">
      <alignment horizontal="center" vertical="center" wrapText="1"/>
    </xf>
    <xf numFmtId="0" fontId="7" fillId="0" borderId="57" xfId="0" applyFont="1" applyBorder="1" applyAlignment="1">
      <alignment vertical="center" wrapText="1"/>
    </xf>
    <xf numFmtId="0" fontId="23" fillId="0" borderId="43"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39" xfId="0" applyFont="1" applyFill="1" applyBorder="1" applyAlignment="1">
      <alignment horizontal="left" wrapText="1"/>
    </xf>
    <xf numFmtId="0" fontId="23" fillId="0" borderId="56"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5"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59" xfId="0" applyFont="1" applyFill="1" applyBorder="1" applyAlignment="1">
      <alignment horizontal="left" vertical="center" wrapText="1"/>
    </xf>
    <xf numFmtId="0" fontId="23" fillId="0" borderId="68" xfId="0" applyFont="1" applyFill="1" applyBorder="1" applyAlignment="1">
      <alignment horizontal="left" vertical="center" wrapText="1"/>
    </xf>
    <xf numFmtId="0" fontId="23" fillId="0" borderId="71" xfId="0" applyFont="1" applyFill="1" applyBorder="1" applyAlignment="1">
      <alignment horizontal="left" vertical="center" wrapText="1"/>
    </xf>
    <xf numFmtId="0" fontId="23" fillId="0" borderId="74" xfId="0" applyFont="1" applyFill="1" applyBorder="1" applyAlignment="1">
      <alignment horizontal="left" vertical="center" wrapText="1"/>
    </xf>
    <xf numFmtId="0" fontId="23" fillId="0" borderId="78" xfId="0" applyFont="1" applyFill="1" applyBorder="1" applyAlignment="1">
      <alignment horizontal="left" vertical="center" wrapText="1"/>
    </xf>
    <xf numFmtId="0" fontId="23" fillId="0" borderId="82" xfId="0" applyFont="1" applyFill="1" applyBorder="1" applyAlignment="1">
      <alignment horizontal="left" vertical="center" wrapText="1"/>
    </xf>
    <xf numFmtId="0" fontId="23" fillId="0" borderId="86" xfId="0" applyFont="1" applyFill="1" applyBorder="1" applyAlignment="1">
      <alignment horizontal="left" vertical="center" wrapText="1"/>
    </xf>
    <xf numFmtId="0" fontId="23" fillId="0" borderId="90" xfId="0" applyFont="1" applyFill="1" applyBorder="1" applyAlignment="1">
      <alignment horizontal="left" vertical="center" wrapText="1"/>
    </xf>
    <xf numFmtId="0" fontId="23" fillId="0" borderId="94" xfId="0" applyFont="1" applyFill="1" applyBorder="1" applyAlignment="1">
      <alignment horizontal="left" vertical="center" wrapText="1"/>
    </xf>
    <xf numFmtId="0" fontId="23" fillId="0" borderId="56" xfId="0" applyFont="1" applyBorder="1" applyAlignment="1">
      <alignment vertical="center" wrapText="1"/>
    </xf>
    <xf numFmtId="0" fontId="24" fillId="0" borderId="44" xfId="0" applyFont="1" applyFill="1" applyBorder="1" applyAlignment="1">
      <alignment horizontal="left" vertical="center" wrapText="1"/>
    </xf>
    <xf numFmtId="0" fontId="24" fillId="0" borderId="43" xfId="0" applyFont="1" applyBorder="1" applyAlignment="1">
      <alignment vertical="center"/>
    </xf>
    <xf numFmtId="0" fontId="24" fillId="0" borderId="43" xfId="0" applyFont="1" applyFill="1" applyBorder="1" applyAlignment="1">
      <alignment horizontal="left" vertical="top" wrapText="1"/>
    </xf>
    <xf numFmtId="0" fontId="24" fillId="0" borderId="46" xfId="0" applyFont="1" applyFill="1" applyBorder="1" applyAlignment="1">
      <alignment horizontal="left" vertical="center" wrapText="1"/>
    </xf>
    <xf numFmtId="0" fontId="24" fillId="0" borderId="39" xfId="0" applyFont="1" applyBorder="1" applyAlignment="1">
      <alignment vertical="center"/>
    </xf>
    <xf numFmtId="0" fontId="24" fillId="0" borderId="39" xfId="0" applyFont="1" applyFill="1" applyBorder="1" applyAlignment="1">
      <alignment horizontal="left" vertical="top" wrapText="1"/>
    </xf>
    <xf numFmtId="0" fontId="25" fillId="0" borderId="58" xfId="2" applyFont="1" applyFill="1" applyBorder="1" applyAlignment="1">
      <alignment horizontal="left" vertical="center" wrapText="1"/>
    </xf>
    <xf numFmtId="0" fontId="24" fillId="0" borderId="56" xfId="0" applyFont="1" applyBorder="1" applyAlignment="1">
      <alignment vertical="center"/>
    </xf>
    <xf numFmtId="0" fontId="24" fillId="0" borderId="56" xfId="0" applyFont="1" applyFill="1" applyBorder="1" applyAlignment="1">
      <alignment horizontal="left" vertical="top" wrapText="1"/>
    </xf>
    <xf numFmtId="0" fontId="24" fillId="0" borderId="64" xfId="0" applyFont="1" applyFill="1" applyBorder="1" applyAlignment="1">
      <alignment horizontal="left" vertical="center" wrapText="1"/>
    </xf>
    <xf numFmtId="0" fontId="24" fillId="0" borderId="62" xfId="0" applyFont="1" applyBorder="1" applyAlignment="1">
      <alignment vertical="center"/>
    </xf>
    <xf numFmtId="0" fontId="24" fillId="0" borderId="62" xfId="0" applyFont="1" applyFill="1" applyBorder="1" applyAlignment="1">
      <alignment horizontal="left" vertical="top" wrapText="1"/>
    </xf>
    <xf numFmtId="0" fontId="24" fillId="0" borderId="67" xfId="0" applyFont="1" applyFill="1" applyBorder="1" applyAlignment="1">
      <alignment horizontal="left" vertical="center" wrapText="1"/>
    </xf>
    <xf numFmtId="0" fontId="24" fillId="0" borderId="65" xfId="0" applyFont="1" applyBorder="1" applyAlignment="1">
      <alignment vertical="center"/>
    </xf>
    <xf numFmtId="0" fontId="24" fillId="0" borderId="65" xfId="0" applyFont="1" applyFill="1" applyBorder="1" applyAlignment="1">
      <alignment horizontal="left" vertical="top" wrapText="1"/>
    </xf>
    <xf numFmtId="0" fontId="24" fillId="0" borderId="45" xfId="0" applyFont="1" applyFill="1" applyBorder="1" applyAlignment="1">
      <alignment horizontal="left" vertical="center" wrapText="1"/>
    </xf>
    <xf numFmtId="0" fontId="24" fillId="0" borderId="41" xfId="0" applyFont="1" applyBorder="1" applyAlignment="1">
      <alignment vertical="center"/>
    </xf>
    <xf numFmtId="0" fontId="24" fillId="0" borderId="41" xfId="0" applyFont="1" applyFill="1" applyBorder="1" applyAlignment="1">
      <alignment horizontal="left" vertical="top" wrapText="1"/>
    </xf>
    <xf numFmtId="0" fontId="24" fillId="0" borderId="41" xfId="0" applyFont="1" applyBorder="1" applyAlignment="1">
      <alignment vertical="center" wrapText="1"/>
    </xf>
    <xf numFmtId="0" fontId="24" fillId="0" borderId="61" xfId="0" applyFont="1" applyFill="1" applyBorder="1" applyAlignment="1">
      <alignment horizontal="left" vertical="center" wrapText="1"/>
    </xf>
    <xf numFmtId="0" fontId="24" fillId="0" borderId="59" xfId="0" applyFont="1" applyBorder="1" applyAlignment="1">
      <alignment vertical="center"/>
    </xf>
    <xf numFmtId="0" fontId="24" fillId="0" borderId="59"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70" xfId="0" applyFont="1" applyFill="1" applyBorder="1" applyAlignment="1">
      <alignment horizontal="left" vertical="center" wrapText="1"/>
    </xf>
    <xf numFmtId="0" fontId="24" fillId="0" borderId="68" xfId="0" applyFont="1" applyBorder="1" applyAlignment="1">
      <alignment vertical="center"/>
    </xf>
    <xf numFmtId="0" fontId="24" fillId="0" borderId="68"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24" fillId="0" borderId="71" xfId="0" applyFont="1" applyBorder="1" applyAlignment="1">
      <alignment vertical="center"/>
    </xf>
    <xf numFmtId="0" fontId="24" fillId="0" borderId="71"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24" fillId="0" borderId="74" xfId="0" applyFont="1" applyBorder="1" applyAlignment="1">
      <alignment vertical="center"/>
    </xf>
    <xf numFmtId="0" fontId="24" fillId="0" borderId="74" xfId="0" applyFont="1" applyFill="1" applyBorder="1" applyAlignment="1">
      <alignment horizontal="left" vertical="center" wrapText="1"/>
    </xf>
    <xf numFmtId="0" fontId="24" fillId="0" borderId="46"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62" xfId="0" applyFont="1" applyFill="1" applyBorder="1" applyAlignment="1">
      <alignment horizontal="left" vertical="center" wrapText="1"/>
    </xf>
    <xf numFmtId="0" fontId="24" fillId="0" borderId="80" xfId="0" applyFont="1" applyFill="1" applyBorder="1" applyAlignment="1">
      <alignment horizontal="left" vertical="center" wrapText="1"/>
    </xf>
    <xf numFmtId="0" fontId="24" fillId="0" borderId="81" xfId="0" applyFont="1" applyBorder="1" applyAlignment="1">
      <alignment vertical="center"/>
    </xf>
    <xf numFmtId="0" fontId="24" fillId="0" borderId="81" xfId="0" applyFont="1" applyFill="1" applyBorder="1" applyAlignment="1">
      <alignment horizontal="left" vertical="center" wrapText="1"/>
    </xf>
    <xf numFmtId="0" fontId="24" fillId="0" borderId="84" xfId="0" applyFont="1" applyFill="1" applyBorder="1" applyAlignment="1">
      <alignment horizontal="left" vertical="center" wrapText="1"/>
    </xf>
    <xf numFmtId="0" fontId="24" fillId="0" borderId="85" xfId="0" applyFont="1" applyBorder="1" applyAlignment="1">
      <alignment vertical="center"/>
    </xf>
    <xf numFmtId="0" fontId="24" fillId="0" borderId="85" xfId="0" applyFont="1" applyFill="1" applyBorder="1" applyAlignment="1">
      <alignment horizontal="left" vertical="center" wrapText="1"/>
    </xf>
    <xf numFmtId="0" fontId="24" fillId="0" borderId="88" xfId="0" applyFont="1" applyFill="1" applyBorder="1" applyAlignment="1">
      <alignment horizontal="left" vertical="center" wrapText="1"/>
    </xf>
    <xf numFmtId="0" fontId="24" fillId="0" borderId="89" xfId="0" applyFont="1" applyBorder="1" applyAlignment="1">
      <alignment vertical="center"/>
    </xf>
    <xf numFmtId="0" fontId="24" fillId="0" borderId="89" xfId="0" applyFont="1" applyFill="1" applyBorder="1" applyAlignment="1">
      <alignment horizontal="left" vertical="center" wrapText="1"/>
    </xf>
    <xf numFmtId="0" fontId="24" fillId="0" borderId="92" xfId="0" applyFont="1" applyFill="1" applyBorder="1" applyAlignment="1">
      <alignment horizontal="left" vertical="center" wrapText="1"/>
    </xf>
    <xf numFmtId="0" fontId="24" fillId="0" borderId="93" xfId="0" applyFont="1" applyBorder="1" applyAlignment="1">
      <alignment vertical="center"/>
    </xf>
    <xf numFmtId="0" fontId="24" fillId="0" borderId="93" xfId="0" applyFont="1" applyFill="1" applyBorder="1" applyAlignment="1">
      <alignment horizontal="left" vertical="center" wrapText="1"/>
    </xf>
    <xf numFmtId="0" fontId="24" fillId="0" borderId="96" xfId="0" applyFont="1" applyFill="1" applyBorder="1" applyAlignment="1">
      <alignment horizontal="left" vertical="center" wrapText="1"/>
    </xf>
    <xf numFmtId="0" fontId="24" fillId="0" borderId="97" xfId="0" applyFont="1" applyBorder="1" applyAlignment="1">
      <alignment vertical="center"/>
    </xf>
    <xf numFmtId="0" fontId="24" fillId="0" borderId="97" xfId="0" applyFont="1" applyFill="1" applyBorder="1" applyAlignment="1">
      <alignment horizontal="left" vertical="center" wrapText="1"/>
    </xf>
    <xf numFmtId="0" fontId="24" fillId="0" borderId="58" xfId="0" applyFont="1" applyBorder="1" applyAlignment="1">
      <alignment vertical="center" wrapText="1"/>
    </xf>
    <xf numFmtId="0" fontId="24" fillId="0" borderId="56" xfId="0" applyFont="1" applyBorder="1" applyAlignment="1">
      <alignment vertical="center" wrapText="1"/>
    </xf>
    <xf numFmtId="0" fontId="24" fillId="0" borderId="56" xfId="0" applyFont="1" applyBorder="1" applyAlignment="1">
      <alignment horizontal="left" vertical="center" wrapText="1"/>
    </xf>
    <xf numFmtId="0" fontId="4" fillId="0" borderId="0" xfId="0" applyFont="1" applyAlignment="1">
      <alignment horizontal="center" vertical="top"/>
    </xf>
    <xf numFmtId="0" fontId="3" fillId="10" borderId="27" xfId="0" applyFont="1" applyFill="1" applyBorder="1" applyAlignment="1">
      <alignment vertical="center"/>
    </xf>
    <xf numFmtId="0" fontId="3" fillId="9" borderId="29" xfId="0" applyFont="1" applyFill="1" applyBorder="1" applyAlignment="1">
      <alignment vertical="center"/>
    </xf>
    <xf numFmtId="0" fontId="20" fillId="0" borderId="0" xfId="0" applyFont="1" applyBorder="1" applyAlignment="1">
      <alignment vertical="center"/>
    </xf>
    <xf numFmtId="0" fontId="0" fillId="0" borderId="0" xfId="0" applyAlignment="1">
      <alignment vertical="center" wrapText="1"/>
    </xf>
    <xf numFmtId="0" fontId="28" fillId="0" borderId="15" xfId="0" applyFont="1" applyBorder="1"/>
    <xf numFmtId="0" fontId="28" fillId="0" borderId="16" xfId="0" applyFont="1" applyBorder="1"/>
    <xf numFmtId="0" fontId="28" fillId="0" borderId="17" xfId="0" applyFont="1" applyBorder="1"/>
    <xf numFmtId="0" fontId="28" fillId="0" borderId="0" xfId="0" applyFont="1"/>
    <xf numFmtId="0" fontId="28" fillId="0" borderId="18" xfId="0" applyFont="1" applyBorder="1"/>
    <xf numFmtId="0" fontId="28" fillId="0" borderId="19" xfId="0" applyFont="1" applyBorder="1"/>
    <xf numFmtId="0" fontId="28" fillId="0" borderId="18" xfId="0" applyFont="1" applyFill="1" applyBorder="1"/>
    <xf numFmtId="0" fontId="29" fillId="0" borderId="0" xfId="0" applyFont="1" applyFill="1" applyBorder="1" applyAlignment="1">
      <alignment horizontal="center" vertical="center"/>
    </xf>
    <xf numFmtId="0" fontId="28" fillId="0" borderId="19" xfId="0" applyFont="1" applyFill="1" applyBorder="1"/>
    <xf numFmtId="0" fontId="28" fillId="0" borderId="0" xfId="0" applyFont="1" applyFill="1"/>
    <xf numFmtId="0" fontId="28" fillId="0" borderId="0" xfId="0" applyFont="1" applyBorder="1"/>
    <xf numFmtId="0" fontId="30" fillId="0" borderId="0" xfId="0" applyFont="1" applyFill="1" applyBorder="1" applyAlignment="1">
      <alignment horizontal="center" vertical="center"/>
    </xf>
    <xf numFmtId="0" fontId="28" fillId="0" borderId="20" xfId="0" applyFont="1" applyBorder="1"/>
    <xf numFmtId="0" fontId="28" fillId="0" borderId="21" xfId="0" applyFont="1" applyBorder="1"/>
    <xf numFmtId="0" fontId="28" fillId="0" borderId="22" xfId="0" applyFont="1" applyBorder="1"/>
    <xf numFmtId="0" fontId="33" fillId="5" borderId="0" xfId="0" applyFont="1" applyFill="1"/>
    <xf numFmtId="0" fontId="3" fillId="0" borderId="15" xfId="0" applyFont="1" applyBorder="1" applyAlignment="1">
      <alignment vertical="center"/>
    </xf>
    <xf numFmtId="0" fontId="3" fillId="0" borderId="16" xfId="0" applyFont="1" applyFill="1" applyBorder="1" applyAlignment="1">
      <alignment vertical="center"/>
    </xf>
    <xf numFmtId="0" fontId="3" fillId="0" borderId="16" xfId="0" applyFont="1" applyBorder="1" applyAlignment="1">
      <alignment horizontal="center" vertical="center"/>
    </xf>
    <xf numFmtId="0" fontId="3" fillId="0" borderId="18" xfId="0" applyFont="1" applyBorder="1" applyAlignment="1">
      <alignment vertical="center"/>
    </xf>
    <xf numFmtId="14" fontId="3" fillId="0" borderId="0" xfId="0" applyNumberFormat="1" applyFont="1" applyBorder="1" applyAlignment="1">
      <alignment horizontal="left" vertical="center"/>
    </xf>
    <xf numFmtId="0" fontId="3" fillId="0" borderId="21" xfId="0" applyFont="1" applyFill="1" applyBorder="1" applyAlignment="1">
      <alignment vertical="center"/>
    </xf>
    <xf numFmtId="0" fontId="3" fillId="0" borderId="21"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34" fillId="0" borderId="0" xfId="0" applyFont="1" applyFill="1" applyAlignment="1">
      <alignment vertical="top"/>
    </xf>
    <xf numFmtId="0" fontId="34" fillId="0" borderId="2" xfId="0" applyFont="1" applyBorder="1" applyAlignment="1">
      <alignment vertical="center"/>
    </xf>
    <xf numFmtId="0" fontId="35" fillId="0" borderId="3" xfId="0" applyFont="1" applyBorder="1" applyAlignment="1">
      <alignment vertical="center"/>
    </xf>
    <xf numFmtId="0" fontId="34" fillId="0" borderId="3" xfId="0" applyFont="1" applyBorder="1" applyAlignment="1">
      <alignment vertical="center"/>
    </xf>
    <xf numFmtId="0" fontId="34" fillId="0" borderId="3" xfId="0" applyFont="1" applyFill="1" applyBorder="1" applyAlignment="1">
      <alignment vertical="top"/>
    </xf>
    <xf numFmtId="0" fontId="34" fillId="0" borderId="4" xfId="0" applyFont="1" applyBorder="1" applyAlignment="1">
      <alignment vertical="center"/>
    </xf>
    <xf numFmtId="0" fontId="34" fillId="0" borderId="5" xfId="0" applyFont="1" applyBorder="1" applyAlignment="1">
      <alignment vertical="center"/>
    </xf>
    <xf numFmtId="0" fontId="36" fillId="0" borderId="6" xfId="0" applyFont="1" applyFill="1" applyBorder="1" applyAlignment="1">
      <alignment horizontal="center" vertical="center"/>
    </xf>
    <xf numFmtId="0" fontId="36" fillId="0" borderId="0" xfId="0" applyFont="1" applyFill="1" applyBorder="1" applyAlignment="1">
      <alignment horizontal="center" vertical="center"/>
    </xf>
    <xf numFmtId="0" fontId="35" fillId="0" borderId="0" xfId="0" applyFont="1" applyBorder="1" applyAlignment="1">
      <alignment vertical="center"/>
    </xf>
    <xf numFmtId="0" fontId="34" fillId="0" borderId="0" xfId="0" applyFont="1" applyBorder="1" applyAlignment="1">
      <alignment vertical="center"/>
    </xf>
    <xf numFmtId="0" fontId="34" fillId="0" borderId="0" xfId="0" applyFont="1" applyFill="1" applyBorder="1" applyAlignment="1">
      <alignment vertical="top"/>
    </xf>
    <xf numFmtId="0" fontId="34" fillId="0" borderId="6" xfId="0" applyFont="1" applyBorder="1" applyAlignment="1">
      <alignment vertical="center"/>
    </xf>
    <xf numFmtId="41" fontId="34" fillId="0" borderId="0" xfId="1" applyFont="1" applyAlignment="1">
      <alignment vertical="center"/>
    </xf>
    <xf numFmtId="0" fontId="23" fillId="0" borderId="52" xfId="0" applyFont="1" applyBorder="1" applyAlignment="1">
      <alignment horizontal="left" vertical="top" wrapText="1"/>
    </xf>
    <xf numFmtId="0" fontId="23" fillId="5" borderId="52" xfId="0" applyFont="1" applyFill="1" applyBorder="1" applyAlignment="1">
      <alignment horizontal="center" vertical="center" wrapText="1"/>
    </xf>
    <xf numFmtId="0" fontId="23" fillId="0" borderId="52" xfId="0" applyFont="1" applyFill="1" applyBorder="1" applyAlignment="1">
      <alignment horizontal="left" vertical="top" wrapText="1"/>
    </xf>
    <xf numFmtId="0" fontId="23" fillId="0" borderId="34" xfId="0" applyFont="1" applyBorder="1" applyAlignment="1">
      <alignment horizontal="left" vertical="center" wrapText="1"/>
    </xf>
    <xf numFmtId="0" fontId="35" fillId="0" borderId="0" xfId="0" applyFont="1" applyAlignment="1">
      <alignment horizontal="center" vertical="top"/>
    </xf>
    <xf numFmtId="0" fontId="35" fillId="0" borderId="0" xfId="0" applyFont="1" applyAlignment="1">
      <alignment horizontal="center" vertical="center"/>
    </xf>
    <xf numFmtId="0" fontId="23" fillId="0" borderId="34" xfId="0" applyFont="1" applyFill="1" applyBorder="1" applyAlignment="1">
      <alignment vertical="center" wrapText="1"/>
    </xf>
    <xf numFmtId="0" fontId="23" fillId="5" borderId="34" xfId="0" applyFont="1" applyFill="1" applyBorder="1" applyAlignment="1">
      <alignment horizontal="center" vertical="center" wrapText="1"/>
    </xf>
    <xf numFmtId="0" fontId="23" fillId="0" borderId="34" xfId="0" applyFont="1" applyFill="1" applyBorder="1" applyAlignment="1">
      <alignment horizontal="left" vertical="top" wrapText="1"/>
    </xf>
    <xf numFmtId="0" fontId="23" fillId="0" borderId="35" xfId="0" applyFont="1" applyBorder="1" applyAlignment="1">
      <alignment horizontal="left" vertical="center" wrapText="1"/>
    </xf>
    <xf numFmtId="0" fontId="23" fillId="5" borderId="35" xfId="0" applyFont="1" applyFill="1" applyBorder="1" applyAlignment="1">
      <alignment horizontal="center" vertical="center" wrapText="1"/>
    </xf>
    <xf numFmtId="0" fontId="23" fillId="0" borderId="35" xfId="0" applyFont="1" applyFill="1" applyBorder="1" applyAlignment="1">
      <alignment horizontal="left" vertical="top" wrapText="1"/>
    </xf>
    <xf numFmtId="0" fontId="23" fillId="0" borderId="32" xfId="0" applyFont="1" applyBorder="1" applyAlignment="1">
      <alignment horizontal="center" vertical="center" wrapText="1"/>
    </xf>
    <xf numFmtId="164" fontId="37" fillId="0" borderId="32" xfId="0" applyNumberFormat="1" applyFont="1" applyFill="1" applyBorder="1" applyAlignment="1">
      <alignment horizontal="center" vertical="center" wrapText="1"/>
    </xf>
    <xf numFmtId="0" fontId="23" fillId="0" borderId="32" xfId="0" applyFont="1" applyBorder="1" applyAlignment="1">
      <alignment horizontal="left" vertical="center" wrapText="1"/>
    </xf>
    <xf numFmtId="0" fontId="23" fillId="5" borderId="32" xfId="0" applyFont="1" applyFill="1" applyBorder="1" applyAlignment="1">
      <alignment horizontal="center" vertical="center" wrapText="1"/>
    </xf>
    <xf numFmtId="0" fontId="23" fillId="0" borderId="32" xfId="0" applyFont="1" applyFill="1" applyBorder="1" applyAlignment="1">
      <alignment horizontal="left" vertical="top" wrapText="1"/>
    </xf>
    <xf numFmtId="0" fontId="23" fillId="0" borderId="32" xfId="0" applyFont="1" applyFill="1" applyBorder="1" applyAlignment="1">
      <alignment horizontal="left" vertical="center" wrapText="1"/>
    </xf>
    <xf numFmtId="0" fontId="23" fillId="0" borderId="33" xfId="0" applyFont="1" applyBorder="1" applyAlignment="1">
      <alignment horizontal="left" vertical="center" wrapText="1"/>
    </xf>
    <xf numFmtId="0" fontId="23" fillId="5" borderId="33" xfId="0" applyFont="1" applyFill="1" applyBorder="1" applyAlignment="1">
      <alignment horizontal="center" vertical="center" wrapText="1"/>
    </xf>
    <xf numFmtId="0" fontId="23" fillId="0" borderId="33" xfId="0" applyFont="1" applyFill="1" applyBorder="1" applyAlignment="1">
      <alignment horizontal="left" vertical="top" wrapText="1"/>
    </xf>
    <xf numFmtId="0" fontId="23" fillId="0" borderId="37" xfId="0" applyFont="1" applyBorder="1" applyAlignment="1">
      <alignment horizontal="left" vertical="center" wrapText="1"/>
    </xf>
    <xf numFmtId="0" fontId="23" fillId="5" borderId="37" xfId="0" applyFont="1" applyFill="1" applyBorder="1" applyAlignment="1">
      <alignment horizontal="center" vertical="center" wrapText="1"/>
    </xf>
    <xf numFmtId="0" fontId="23" fillId="0" borderId="37" xfId="0" applyFont="1" applyFill="1" applyBorder="1" applyAlignment="1">
      <alignment horizontal="left" vertical="top" wrapText="1"/>
    </xf>
    <xf numFmtId="0" fontId="23" fillId="0" borderId="38" xfId="0" applyFont="1" applyBorder="1" applyAlignment="1">
      <alignment horizontal="left" vertical="center" wrapText="1"/>
    </xf>
    <xf numFmtId="0" fontId="23" fillId="5" borderId="38" xfId="0" applyFont="1" applyFill="1" applyBorder="1" applyAlignment="1">
      <alignment horizontal="center" vertical="center" wrapText="1"/>
    </xf>
    <xf numFmtId="0" fontId="23" fillId="0" borderId="38" xfId="0" applyFont="1" applyFill="1" applyBorder="1" applyAlignment="1">
      <alignment horizontal="left" vertical="top" wrapText="1"/>
    </xf>
    <xf numFmtId="0" fontId="23" fillId="0" borderId="37" xfId="0" applyFont="1" applyFill="1" applyBorder="1" applyAlignment="1">
      <alignment horizontal="left" vertical="center" wrapText="1"/>
    </xf>
    <xf numFmtId="0" fontId="23" fillId="0" borderId="52" xfId="0" applyFont="1" applyBorder="1" applyAlignment="1">
      <alignment horizontal="left" vertical="center" wrapText="1"/>
    </xf>
    <xf numFmtId="0" fontId="23" fillId="0" borderId="34"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53" xfId="0" applyFont="1" applyBorder="1" applyAlignment="1">
      <alignment horizontal="left" vertical="center" wrapText="1"/>
    </xf>
    <xf numFmtId="0" fontId="23" fillId="5" borderId="53" xfId="0" applyFont="1" applyFill="1" applyBorder="1" applyAlignment="1">
      <alignment horizontal="center" vertical="center" wrapText="1"/>
    </xf>
    <xf numFmtId="0" fontId="23" fillId="0" borderId="53" xfId="0" applyFont="1" applyFill="1" applyBorder="1" applyAlignment="1">
      <alignment horizontal="left" vertical="top" wrapText="1"/>
    </xf>
    <xf numFmtId="0" fontId="23" fillId="0" borderId="54" xfId="0" applyFont="1" applyBorder="1" applyAlignment="1">
      <alignment horizontal="left" vertical="center" wrapText="1"/>
    </xf>
    <xf numFmtId="0" fontId="23" fillId="5" borderId="54" xfId="0" applyFont="1" applyFill="1" applyBorder="1" applyAlignment="1">
      <alignment horizontal="center" vertical="center" wrapText="1"/>
    </xf>
    <xf numFmtId="0" fontId="23" fillId="0" borderId="55" xfId="0" applyFont="1" applyFill="1" applyBorder="1" applyAlignment="1">
      <alignment horizontal="left" vertical="top" wrapText="1"/>
    </xf>
    <xf numFmtId="0" fontId="23" fillId="0" borderId="55" xfId="0" applyFont="1" applyBorder="1" applyAlignment="1">
      <alignment horizontal="left" vertical="center" wrapText="1"/>
    </xf>
    <xf numFmtId="0" fontId="23" fillId="5" borderId="55" xfId="0" applyFont="1" applyFill="1" applyBorder="1" applyAlignment="1">
      <alignment horizontal="center" vertical="center" wrapText="1"/>
    </xf>
    <xf numFmtId="0" fontId="34" fillId="0" borderId="20" xfId="0" applyFont="1" applyBorder="1" applyAlignment="1">
      <alignment vertical="center"/>
    </xf>
    <xf numFmtId="0" fontId="34" fillId="0" borderId="21" xfId="0" applyFont="1" applyBorder="1" applyAlignment="1">
      <alignment vertical="center"/>
    </xf>
    <xf numFmtId="0" fontId="34" fillId="0" borderId="21" xfId="0" applyFont="1" applyFill="1" applyBorder="1" applyAlignment="1">
      <alignment vertical="top"/>
    </xf>
    <xf numFmtId="0" fontId="34" fillId="0" borderId="22" xfId="0" applyFont="1" applyBorder="1" applyAlignment="1">
      <alignment vertical="center"/>
    </xf>
    <xf numFmtId="2" fontId="34" fillId="0" borderId="0" xfId="0" applyNumberFormat="1" applyFont="1" applyAlignment="1">
      <alignment vertical="center"/>
    </xf>
    <xf numFmtId="0" fontId="9" fillId="11" borderId="0" xfId="0" applyFont="1" applyFill="1" applyBorder="1" applyAlignment="1">
      <alignment horizontal="center" vertical="center"/>
    </xf>
    <xf numFmtId="49" fontId="31" fillId="4" borderId="0" xfId="2" applyNumberFormat="1" applyFont="1" applyFill="1" applyBorder="1" applyAlignment="1">
      <alignment horizontal="center" vertical="center"/>
    </xf>
    <xf numFmtId="0" fontId="19"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1" fillId="4" borderId="0" xfId="0" applyFont="1" applyFill="1" applyBorder="1" applyAlignment="1">
      <alignment horizontal="center" vertical="center"/>
    </xf>
    <xf numFmtId="0" fontId="20"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23" fillId="0" borderId="14"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6" xfId="0" applyFont="1" applyBorder="1" applyAlignment="1">
      <alignment horizontal="center" vertical="center" wrapText="1"/>
    </xf>
    <xf numFmtId="164" fontId="23" fillId="0" borderId="14" xfId="0" applyNumberFormat="1" applyFont="1" applyBorder="1" applyAlignment="1">
      <alignment horizontal="center" vertical="center" wrapText="1"/>
    </xf>
    <xf numFmtId="164" fontId="23" fillId="0" borderId="32" xfId="0" applyNumberFormat="1" applyFont="1" applyBorder="1" applyAlignment="1">
      <alignment horizontal="center" vertical="center" wrapText="1"/>
    </xf>
    <xf numFmtId="164" fontId="23" fillId="0" borderId="36" xfId="0" applyNumberFormat="1" applyFont="1" applyBorder="1" applyAlignment="1">
      <alignment horizontal="center" vertical="center" wrapText="1"/>
    </xf>
    <xf numFmtId="164" fontId="37" fillId="0" borderId="14" xfId="0" applyNumberFormat="1" applyFont="1" applyFill="1" applyBorder="1" applyAlignment="1">
      <alignment horizontal="center" vertical="center" wrapText="1"/>
    </xf>
    <xf numFmtId="164" fontId="37" fillId="0" borderId="32" xfId="0" applyNumberFormat="1" applyFont="1" applyFill="1" applyBorder="1" applyAlignment="1">
      <alignment horizontal="center" vertical="center" wrapText="1"/>
    </xf>
    <xf numFmtId="164" fontId="37" fillId="0" borderId="33" xfId="0" applyNumberFormat="1" applyFont="1" applyFill="1" applyBorder="1" applyAlignment="1">
      <alignment horizontal="center" vertical="center" wrapText="1"/>
    </xf>
    <xf numFmtId="164" fontId="37" fillId="0" borderId="34" xfId="0" applyNumberFormat="1" applyFont="1" applyFill="1" applyBorder="1" applyAlignment="1">
      <alignment horizontal="center" vertical="center" wrapText="1"/>
    </xf>
    <xf numFmtId="164" fontId="37" fillId="0" borderId="37" xfId="0" applyNumberFormat="1" applyFont="1" applyFill="1" applyBorder="1" applyAlignment="1">
      <alignment horizontal="center" vertical="center" wrapText="1"/>
    </xf>
    <xf numFmtId="164" fontId="37" fillId="0" borderId="38" xfId="0" applyNumberFormat="1" applyFont="1" applyFill="1" applyBorder="1" applyAlignment="1">
      <alignment horizontal="center" vertical="center" wrapText="1"/>
    </xf>
    <xf numFmtId="164" fontId="37" fillId="0" borderId="35" xfId="0" applyNumberFormat="1" applyFont="1" applyFill="1" applyBorder="1" applyAlignment="1">
      <alignment horizontal="center" vertical="center" wrapText="1"/>
    </xf>
    <xf numFmtId="164" fontId="37" fillId="0" borderId="52" xfId="0" applyNumberFormat="1" applyFont="1" applyFill="1" applyBorder="1" applyAlignment="1">
      <alignment horizontal="center" vertical="center" wrapText="1"/>
    </xf>
    <xf numFmtId="164" fontId="37" fillId="0" borderId="36" xfId="0" applyNumberFormat="1"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164" fontId="23" fillId="0" borderId="10" xfId="0" applyNumberFormat="1" applyFont="1" applyBorder="1" applyAlignment="1">
      <alignment horizontal="center" vertical="center" wrapText="1"/>
    </xf>
    <xf numFmtId="164" fontId="23" fillId="0" borderId="14" xfId="0" applyNumberFormat="1" applyFont="1" applyFill="1" applyBorder="1" applyAlignment="1">
      <alignment horizontal="center" vertical="center" wrapText="1"/>
    </xf>
    <xf numFmtId="164" fontId="23" fillId="0" borderId="32" xfId="0" applyNumberFormat="1" applyFont="1" applyFill="1" applyBorder="1" applyAlignment="1">
      <alignment horizontal="center" vertical="center" wrapText="1"/>
    </xf>
    <xf numFmtId="164" fontId="23" fillId="0" borderId="36" xfId="0" applyNumberFormat="1"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23" fillId="0" borderId="34" xfId="0" applyFont="1" applyFill="1" applyBorder="1" applyAlignment="1">
      <alignment horizontal="left" vertical="top" wrapText="1"/>
    </xf>
    <xf numFmtId="0" fontId="23" fillId="0" borderId="35" xfId="0" applyFont="1" applyFill="1" applyBorder="1" applyAlignment="1">
      <alignment horizontal="left" vertical="top" wrapText="1"/>
    </xf>
    <xf numFmtId="0" fontId="23" fillId="5" borderId="123"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36" fillId="11" borderId="100" xfId="0" applyFont="1" applyFill="1" applyBorder="1" applyAlignment="1">
      <alignment horizontal="center" vertical="center"/>
    </xf>
    <xf numFmtId="0" fontId="36" fillId="11" borderId="101" xfId="0" applyFont="1" applyFill="1" applyBorder="1" applyAlignment="1">
      <alignment horizontal="center" vertical="center"/>
    </xf>
    <xf numFmtId="0" fontId="38" fillId="12" borderId="10"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38" fillId="12" borderId="104" xfId="0" applyFont="1" applyFill="1" applyBorder="1" applyAlignment="1">
      <alignment horizontal="center" vertical="center" wrapText="1"/>
    </xf>
    <xf numFmtId="0" fontId="38" fillId="12" borderId="106" xfId="0" applyFont="1" applyFill="1" applyBorder="1" applyAlignment="1">
      <alignment horizontal="center" vertical="center" wrapText="1"/>
    </xf>
    <xf numFmtId="0" fontId="37" fillId="0" borderId="23" xfId="0" applyFont="1" applyFill="1" applyBorder="1" applyAlignment="1">
      <alignment horizontal="center" vertical="center"/>
    </xf>
    <xf numFmtId="0" fontId="34" fillId="0" borderId="24" xfId="0" applyFont="1" applyBorder="1" applyAlignment="1">
      <alignment horizontal="center" vertical="center"/>
    </xf>
    <xf numFmtId="0" fontId="37" fillId="5" borderId="11" xfId="0" applyFont="1" applyFill="1" applyBorder="1" applyAlignment="1">
      <alignment horizontal="center" vertical="center"/>
    </xf>
    <xf numFmtId="0" fontId="34" fillId="0" borderId="12"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8" fillId="12" borderId="103" xfId="0" applyFont="1" applyFill="1" applyBorder="1" applyAlignment="1">
      <alignment horizontal="center" vertical="center" wrapText="1"/>
    </xf>
    <xf numFmtId="0" fontId="39" fillId="12" borderId="105" xfId="0" applyFont="1" applyFill="1" applyBorder="1" applyAlignment="1">
      <alignment horizontal="center" vertical="center" wrapText="1"/>
    </xf>
    <xf numFmtId="0" fontId="39" fillId="12" borderId="36" xfId="0" applyFont="1" applyFill="1" applyBorder="1" applyAlignment="1">
      <alignment horizontal="center" vertical="center" wrapText="1"/>
    </xf>
    <xf numFmtId="164" fontId="37" fillId="0" borderId="11" xfId="0" applyNumberFormat="1" applyFont="1" applyFill="1" applyBorder="1" applyAlignment="1">
      <alignment horizontal="center" vertical="center" wrapText="1"/>
    </xf>
    <xf numFmtId="164" fontId="37" fillId="0" borderId="12" xfId="0" applyNumberFormat="1" applyFont="1" applyFill="1" applyBorder="1" applyAlignment="1">
      <alignment horizontal="center" vertical="center"/>
    </xf>
    <xf numFmtId="164" fontId="37" fillId="0" borderId="13" xfId="0" applyNumberFormat="1" applyFont="1" applyFill="1" applyBorder="1" applyAlignment="1">
      <alignment horizontal="center" vertical="center"/>
    </xf>
    <xf numFmtId="0" fontId="23" fillId="5" borderId="53"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0" borderId="53" xfId="0" applyFont="1" applyFill="1" applyBorder="1" applyAlignment="1">
      <alignment horizontal="left" vertical="top" wrapText="1"/>
    </xf>
    <xf numFmtId="0" fontId="23" fillId="0" borderId="54" xfId="0" applyFont="1" applyFill="1" applyBorder="1" applyAlignment="1">
      <alignment horizontal="left" vertical="top" wrapText="1"/>
    </xf>
    <xf numFmtId="0" fontId="23" fillId="0" borderId="55" xfId="0" applyFont="1" applyFill="1" applyBorder="1" applyAlignment="1">
      <alignment horizontal="left" vertical="top" wrapText="1"/>
    </xf>
    <xf numFmtId="0" fontId="23" fillId="0" borderId="33"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4" xfId="0" applyFont="1" applyBorder="1" applyAlignment="1">
      <alignment horizontal="left" vertical="center" wrapText="1"/>
    </xf>
    <xf numFmtId="0" fontId="23" fillId="0" borderId="55" xfId="0" applyFont="1" applyBorder="1" applyAlignment="1">
      <alignment horizontal="left" vertical="center" wrapText="1"/>
    </xf>
    <xf numFmtId="0" fontId="23" fillId="0" borderId="53"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50"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14" xfId="0" applyFont="1" applyBorder="1" applyAlignment="1">
      <alignment horizontal="center" vertical="center" wrapText="1"/>
    </xf>
    <xf numFmtId="164" fontId="37" fillId="0" borderId="50" xfId="0" applyNumberFormat="1" applyFont="1" applyFill="1" applyBorder="1" applyAlignment="1">
      <alignment horizontal="center" vertical="center" wrapText="1"/>
    </xf>
    <xf numFmtId="164" fontId="39" fillId="0" borderId="51" xfId="0" applyNumberFormat="1" applyFont="1" applyFill="1" applyBorder="1" applyAlignment="1">
      <alignment horizontal="center" vertical="center" wrapText="1"/>
    </xf>
    <xf numFmtId="164" fontId="39" fillId="0" borderId="14" xfId="0" applyNumberFormat="1" applyFont="1" applyFill="1" applyBorder="1" applyAlignment="1">
      <alignment horizontal="center" vertical="center" wrapText="1"/>
    </xf>
    <xf numFmtId="0" fontId="3" fillId="0" borderId="0" xfId="0" applyFont="1" applyBorder="1" applyAlignment="1">
      <alignment horizontal="center"/>
    </xf>
    <xf numFmtId="0" fontId="19" fillId="0" borderId="0" xfId="0" applyFont="1" applyAlignment="1">
      <alignment horizontal="center"/>
    </xf>
    <xf numFmtId="0" fontId="12" fillId="0" borderId="0" xfId="0" applyFont="1" applyBorder="1" applyAlignment="1">
      <alignment horizontal="center"/>
    </xf>
    <xf numFmtId="0" fontId="21" fillId="0" borderId="1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6" xfId="0" applyFont="1" applyBorder="1" applyAlignment="1">
      <alignment horizontal="center" vertical="center" wrapText="1"/>
    </xf>
    <xf numFmtId="0" fontId="15" fillId="0" borderId="69" xfId="0" applyFont="1" applyFill="1" applyBorder="1" applyAlignment="1">
      <alignment horizontal="center" vertical="center" wrapText="1"/>
    </xf>
    <xf numFmtId="0" fontId="0" fillId="0" borderId="77" xfId="0" applyBorder="1" applyAlignment="1">
      <alignment horizontal="center" vertical="center" wrapText="1"/>
    </xf>
    <xf numFmtId="0" fontId="15" fillId="0" borderId="98"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63" xfId="0" applyBorder="1" applyAlignment="1">
      <alignment horizontal="center" vertical="center" wrapText="1"/>
    </xf>
    <xf numFmtId="0" fontId="15" fillId="0" borderId="32" xfId="0" applyFont="1" applyBorder="1" applyAlignment="1">
      <alignment horizontal="center" vertical="center" wrapText="1"/>
    </xf>
    <xf numFmtId="0" fontId="15" fillId="0" borderId="50" xfId="0" applyFont="1" applyBorder="1" applyAlignment="1">
      <alignment horizontal="center" vertical="center" wrapText="1"/>
    </xf>
    <xf numFmtId="0" fontId="0" fillId="0" borderId="14" xfId="0" applyBorder="1" applyAlignment="1">
      <alignment horizontal="center" vertical="center" wrapText="1"/>
    </xf>
    <xf numFmtId="0" fontId="10" fillId="0" borderId="18" xfId="0" applyFont="1" applyFill="1" applyBorder="1" applyAlignment="1">
      <alignment horizontal="center" vertical="center" wrapText="1"/>
    </xf>
    <xf numFmtId="0" fontId="32" fillId="12" borderId="47" xfId="0" applyFont="1" applyFill="1" applyBorder="1" applyAlignment="1">
      <alignment horizontal="center" vertical="center" wrapText="1"/>
    </xf>
    <xf numFmtId="0" fontId="22" fillId="12" borderId="49" xfId="0" applyFont="1" applyFill="1" applyBorder="1" applyAlignment="1">
      <alignment vertical="center"/>
    </xf>
    <xf numFmtId="0" fontId="32" fillId="12" borderId="121" xfId="0" applyFont="1" applyFill="1" applyBorder="1" applyAlignment="1">
      <alignment horizontal="center" vertical="center" wrapText="1"/>
    </xf>
    <xf numFmtId="0" fontId="32" fillId="12" borderId="122"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13"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112"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11" xfId="0" applyFont="1" applyFill="1" applyBorder="1" applyAlignment="1">
      <alignment horizontal="center" vertical="center" wrapText="1"/>
    </xf>
    <xf numFmtId="0" fontId="2" fillId="6" borderId="119" xfId="0" applyFont="1" applyFill="1" applyBorder="1" applyAlignment="1">
      <alignment horizontal="center" vertical="center" wrapText="1"/>
    </xf>
    <xf numFmtId="0" fontId="2" fillId="6" borderId="120" xfId="0" applyFont="1" applyFill="1" applyBorder="1" applyAlignment="1">
      <alignment horizontal="center" vertical="center" wrapText="1"/>
    </xf>
    <xf numFmtId="0" fontId="2" fillId="6" borderId="118" xfId="0" applyFont="1" applyFill="1" applyBorder="1" applyAlignment="1">
      <alignment horizontal="center" vertical="center" wrapText="1"/>
    </xf>
    <xf numFmtId="0" fontId="2" fillId="6" borderId="110" xfId="0" applyFont="1" applyFill="1" applyBorder="1" applyAlignment="1">
      <alignment horizontal="center" vertical="center" wrapText="1"/>
    </xf>
    <xf numFmtId="0" fontId="2" fillId="6" borderId="116" xfId="0" applyFont="1" applyFill="1" applyBorder="1" applyAlignment="1">
      <alignment horizontal="center" vertical="center" wrapText="1"/>
    </xf>
    <xf numFmtId="0" fontId="2" fillId="6" borderId="117" xfId="0" applyFont="1" applyFill="1" applyBorder="1" applyAlignment="1">
      <alignment horizontal="center" vertical="center" wrapText="1"/>
    </xf>
    <xf numFmtId="0" fontId="0" fillId="0" borderId="51" xfId="0"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32" fillId="12" borderId="114" xfId="0" applyFont="1" applyFill="1" applyBorder="1" applyAlignment="1">
      <alignment horizontal="center" vertical="center" wrapText="1"/>
    </xf>
    <xf numFmtId="0" fontId="32" fillId="12" borderId="115"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2" xfId="0" applyFont="1" applyFill="1" applyBorder="1" applyAlignment="1">
      <alignment horizontal="center" vertical="center" wrapText="1"/>
    </xf>
  </cellXfs>
  <cellStyles count="6">
    <cellStyle name="Hipervínculo" xfId="2" builtinId="8"/>
    <cellStyle name="Millares [0]" xfId="1" builtinId="6"/>
    <cellStyle name="Normal" xfId="0" builtinId="0"/>
    <cellStyle name="Normal 2" xfId="4" xr:uid="{00000000-0005-0000-0000-000003000000}"/>
    <cellStyle name="Normal 2 8 2" xfId="3" xr:uid="{00000000-0005-0000-0000-000004000000}"/>
    <cellStyle name="Porcentaje 2" xfId="5" xr:uid="{00000000-0005-0000-0000-000005000000}"/>
  </cellStyles>
  <dxfs count="35">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val="0"/>
        <i/>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0000"/>
      <color rgb="FFFFDA8F"/>
      <color rgb="FFEE0000"/>
      <color rgb="FFBEE395"/>
      <color rgb="FFCCFF66"/>
      <color rgb="FF5F5F5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77000">
                    <a:srgbClr val="FF0000"/>
                  </a:gs>
                  <a:gs pos="25000">
                    <a:srgbClr val="FFFF00"/>
                  </a:gs>
                  <a:gs pos="41588">
                    <a:srgbClr val="FFFF00"/>
                  </a:gs>
                  <a:gs pos="52208">
                    <a:srgbClr val="FF6600"/>
                  </a:gs>
                  <a:gs pos="62000">
                    <a:srgbClr val="FF6600"/>
                  </a:gs>
                  <a:gs pos="100000">
                    <a:srgbClr val="8E0000"/>
                  </a:gs>
                </a:gsLst>
                <a:lin ang="5400000" scaled="0"/>
              </a:gradFill>
              <a:ln>
                <a:noFill/>
              </a:ln>
              <a:effectLst/>
            </c:spPr>
            <c:extLst>
              <c:ext xmlns:c16="http://schemas.microsoft.com/office/drawing/2014/chart" uri="{C3380CC4-5D6E-409C-BE32-E72D297353CC}">
                <c16:uniqueId val="{00000005-A05E-4852-8A37-3F207BCBAF13}"/>
              </c:ext>
            </c:extLst>
          </c:dPt>
          <c:cat>
            <c:strRef>
              <c:f>Gráficas!$I$12</c:f>
              <c:strCache>
                <c:ptCount val="1"/>
                <c:pt idx="0">
                  <c:v>POLÍTICA GOBIERNO DIGITAL (ANTES GOBIERNO EN LÍNEA)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8682856"/>
        <c:axId val="2199587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GOBIERNO DIGITAL (ANTES GOBIERNO EN LÍNEA)</c:v>
                </c:pt>
              </c:strCache>
            </c:strRef>
          </c:xVal>
          <c:yVal>
            <c:numRef>
              <c:f>Gráficas!$K$12</c:f>
              <c:numCache>
                <c:formatCode>0.0</c:formatCode>
                <c:ptCount val="1"/>
                <c:pt idx="0">
                  <c:v>48.512896825396822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8682856"/>
        <c:axId val="219958712"/>
      </c:scatterChart>
      <c:catAx>
        <c:axId val="218682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58712"/>
        <c:crosses val="autoZero"/>
        <c:auto val="1"/>
        <c:lblAlgn val="ctr"/>
        <c:lblOffset val="100"/>
        <c:noMultiLvlLbl val="0"/>
      </c:catAx>
      <c:valAx>
        <c:axId val="219958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86828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00F6-4636-8C9E-7B8249542FF5}"/>
              </c:ext>
            </c:extLst>
          </c:dPt>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00F6-4636-8C9E-7B8249542FF5}"/>
            </c:ext>
          </c:extLst>
        </c:ser>
        <c:dLbls>
          <c:showLegendKey val="0"/>
          <c:showVal val="0"/>
          <c:showCatName val="0"/>
          <c:showSerName val="0"/>
          <c:showPercent val="0"/>
          <c:showBubbleSize val="0"/>
        </c:dLbls>
        <c:gapWidth val="150"/>
        <c:axId val="219830088"/>
        <c:axId val="2198304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00F6-4636-8C9E-7B8249542FF5}"/>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F6-4636-8C9E-7B8249542FF5}"/>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F6-4636-8C9E-7B8249542FF5}"/>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00F6-4636-8C9E-7B8249542FF5}"/>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TIC para Gobierno Abierto </c:v>
                </c:pt>
                <c:pt idx="1">
                  <c:v>TIC para Servicios </c:v>
                </c:pt>
                <c:pt idx="2">
                  <c:v>TIC para la gestión</c:v>
                </c:pt>
                <c:pt idx="3">
                  <c:v>Seguridad y privacidad de la información </c:v>
                </c:pt>
              </c:strCache>
            </c:strRef>
          </c:xVal>
          <c:yVal>
            <c:numRef>
              <c:f>Gráficas!$L$34:$L$37</c:f>
              <c:numCache>
                <c:formatCode>0.0</c:formatCode>
                <c:ptCount val="4"/>
                <c:pt idx="0">
                  <c:v>53.291666666666664</c:v>
                </c:pt>
                <c:pt idx="1">
                  <c:v>14.583333333333334</c:v>
                </c:pt>
                <c:pt idx="2">
                  <c:v>75.898809523809518</c:v>
                </c:pt>
                <c:pt idx="3">
                  <c:v>50.277777777777779</c:v>
                </c:pt>
              </c:numCache>
            </c:numRef>
          </c:yVal>
          <c:smooth val="0"/>
          <c:extLst>
            <c:ext xmlns:c16="http://schemas.microsoft.com/office/drawing/2014/chart" uri="{C3380CC4-5D6E-409C-BE32-E72D297353CC}">
              <c16:uniqueId val="{00000008-00F6-4636-8C9E-7B8249542FF5}"/>
            </c:ext>
          </c:extLst>
        </c:ser>
        <c:dLbls>
          <c:showLegendKey val="0"/>
          <c:showVal val="0"/>
          <c:showCatName val="0"/>
          <c:showSerName val="0"/>
          <c:showPercent val="0"/>
          <c:showBubbleSize val="0"/>
        </c:dLbls>
        <c:axId val="219830088"/>
        <c:axId val="219830472"/>
      </c:scatterChart>
      <c:catAx>
        <c:axId val="21983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830472"/>
        <c:crosses val="autoZero"/>
        <c:auto val="1"/>
        <c:lblAlgn val="ctr"/>
        <c:lblOffset val="100"/>
        <c:noMultiLvlLbl val="0"/>
      </c:catAx>
      <c:valAx>
        <c:axId val="2198304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830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32E9-4F0F-A8DB-03865003557C}"/>
              </c:ext>
            </c:extLst>
          </c:dPt>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32E9-4F0F-A8DB-03865003557C}"/>
            </c:ext>
          </c:extLst>
        </c:ser>
        <c:dLbls>
          <c:showLegendKey val="0"/>
          <c:showVal val="0"/>
          <c:showCatName val="0"/>
          <c:showSerName val="0"/>
          <c:showPercent val="0"/>
          <c:showBubbleSize val="0"/>
        </c:dLbls>
        <c:gapWidth val="150"/>
        <c:axId val="220277664"/>
        <c:axId val="21985880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2E9-4F0F-A8DB-0386500355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2E9-4F0F-A8DB-0386500355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2E9-4F0F-A8DB-0386500355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32E9-4F0F-A8DB-0386500355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xVal>
          <c:yVal>
            <c:numRef>
              <c:f>Gráficas!$K$57:$K$60</c:f>
              <c:numCache>
                <c:formatCode>0.0</c:formatCode>
                <c:ptCount val="4"/>
                <c:pt idx="0">
                  <c:v>86</c:v>
                </c:pt>
                <c:pt idx="1">
                  <c:v>60</c:v>
                </c:pt>
                <c:pt idx="2">
                  <c:v>80</c:v>
                </c:pt>
                <c:pt idx="3">
                  <c:v>31.25</c:v>
                </c:pt>
              </c:numCache>
            </c:numRef>
          </c:yVal>
          <c:smooth val="0"/>
          <c:extLst>
            <c:ext xmlns:c16="http://schemas.microsoft.com/office/drawing/2014/chart" uri="{C3380CC4-5D6E-409C-BE32-E72D297353CC}">
              <c16:uniqueId val="{00000008-32E9-4F0F-A8DB-03865003557C}"/>
            </c:ext>
          </c:extLst>
        </c:ser>
        <c:dLbls>
          <c:showLegendKey val="0"/>
          <c:showVal val="0"/>
          <c:showCatName val="0"/>
          <c:showSerName val="0"/>
          <c:showPercent val="0"/>
          <c:showBubbleSize val="0"/>
        </c:dLbls>
        <c:axId val="220277664"/>
        <c:axId val="219858800"/>
      </c:scatterChart>
      <c:catAx>
        <c:axId val="22027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858800"/>
        <c:crosses val="autoZero"/>
        <c:auto val="1"/>
        <c:lblAlgn val="ctr"/>
        <c:lblOffset val="100"/>
        <c:noMultiLvlLbl val="0"/>
      </c:catAx>
      <c:valAx>
        <c:axId val="2198588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02776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D64F-4C03-94FF-46E9167CF12F}"/>
              </c:ext>
            </c:extLst>
          </c:dPt>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D64F-4C03-94FF-46E9167CF12F}"/>
            </c:ext>
          </c:extLst>
        </c:ser>
        <c:dLbls>
          <c:showLegendKey val="0"/>
          <c:showVal val="0"/>
          <c:showCatName val="0"/>
          <c:showSerName val="0"/>
          <c:showPercent val="0"/>
          <c:showBubbleSize val="0"/>
        </c:dLbls>
        <c:gapWidth val="150"/>
        <c:axId val="220968312"/>
        <c:axId val="22100018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D64F-4C03-94FF-46E9167CF12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64F-4C03-94FF-46E9167CF12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64F-4C03-94FF-46E9167CF12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D64F-4C03-94FF-46E9167CF12F}"/>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xVal>
          <c:yVal>
            <c:numRef>
              <c:f>Gráficas!$M$81:$M$84</c:f>
              <c:numCache>
                <c:formatCode>0.0</c:formatCode>
                <c:ptCount val="4"/>
                <c:pt idx="0">
                  <c:v>42.5</c:v>
                </c:pt>
                <c:pt idx="1">
                  <c:v>0</c:v>
                </c:pt>
                <c:pt idx="2" formatCode="General">
                  <c:v>45</c:v>
                </c:pt>
                <c:pt idx="3">
                  <c:v>0</c:v>
                </c:pt>
              </c:numCache>
            </c:numRef>
          </c:yVal>
          <c:smooth val="0"/>
          <c:extLst>
            <c:ext xmlns:c16="http://schemas.microsoft.com/office/drawing/2014/chart" uri="{C3380CC4-5D6E-409C-BE32-E72D297353CC}">
              <c16:uniqueId val="{00000008-D64F-4C03-94FF-46E9167CF12F}"/>
            </c:ext>
          </c:extLst>
        </c:ser>
        <c:dLbls>
          <c:showLegendKey val="0"/>
          <c:showVal val="0"/>
          <c:showCatName val="0"/>
          <c:showSerName val="0"/>
          <c:showPercent val="0"/>
          <c:showBubbleSize val="0"/>
        </c:dLbls>
        <c:axId val="220968312"/>
        <c:axId val="221000184"/>
      </c:scatterChart>
      <c:catAx>
        <c:axId val="22096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1000184"/>
        <c:crosses val="autoZero"/>
        <c:auto val="1"/>
        <c:lblAlgn val="ctr"/>
        <c:lblOffset val="100"/>
        <c:noMultiLvlLbl val="0"/>
      </c:catAx>
      <c:valAx>
        <c:axId val="2210001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09683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7F49-4718-BC6D-7DD75064FE98}"/>
              </c:ext>
            </c:extLst>
          </c:dPt>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2-7F49-4718-BC6D-7DD75064FE98}"/>
            </c:ext>
          </c:extLst>
        </c:ser>
        <c:dLbls>
          <c:showLegendKey val="0"/>
          <c:showVal val="0"/>
          <c:showCatName val="0"/>
          <c:showSerName val="0"/>
          <c:showPercent val="0"/>
          <c:showBubbleSize val="0"/>
        </c:dLbls>
        <c:gapWidth val="150"/>
        <c:axId val="220478856"/>
        <c:axId val="22107958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15875">
                <a:solidFill>
                  <a:schemeClr val="tx1"/>
                </a:solidFill>
              </a:ln>
              <a:effectLst/>
            </c:spPr>
          </c:marker>
          <c:dPt>
            <c:idx val="0"/>
            <c:marker>
              <c:spPr>
                <a:solidFill>
                  <a:schemeClr val="tx1"/>
                </a:solidFill>
                <a:ln w="158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7F49-4718-BC6D-7DD75064FE98}"/>
              </c:ext>
            </c:extLst>
          </c:dPt>
          <c:dPt>
            <c:idx val="1"/>
            <c:marker>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5-7F49-4718-BC6D-7DD75064FE98}"/>
              </c:ext>
            </c:extLst>
          </c:dPt>
          <c:dPt>
            <c:idx val="2"/>
            <c:marker>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6-7F49-4718-BC6D-7DD75064FE98}"/>
              </c:ext>
            </c:extLst>
          </c:dPt>
          <c:dPt>
            <c:idx val="3"/>
            <c:marker>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7-7F49-4718-BC6D-7DD75064FE98}"/>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xVal>
          <c:yVal>
            <c:numRef>
              <c:f>Gráficas!$M$107:$M$114</c:f>
              <c:numCache>
                <c:formatCode>General</c:formatCode>
                <c:ptCount val="8"/>
                <c:pt idx="0">
                  <c:v>82</c:v>
                </c:pt>
                <c:pt idx="1">
                  <c:v>76.75</c:v>
                </c:pt>
                <c:pt idx="2" formatCode="0.0">
                  <c:v>68</c:v>
                </c:pt>
                <c:pt idx="3" formatCode="0.0">
                  <c:v>80.833333333333329</c:v>
                </c:pt>
                <c:pt idx="4" formatCode="0.0">
                  <c:v>72.5</c:v>
                </c:pt>
                <c:pt idx="5" formatCode="0.0">
                  <c:v>75</c:v>
                </c:pt>
                <c:pt idx="6" formatCode="0.0">
                  <c:v>53.333333333333336</c:v>
                </c:pt>
                <c:pt idx="7" formatCode="0.0">
                  <c:v>79.166666666666671</c:v>
                </c:pt>
              </c:numCache>
            </c:numRef>
          </c:yVal>
          <c:smooth val="0"/>
          <c:extLst>
            <c:ext xmlns:c16="http://schemas.microsoft.com/office/drawing/2014/chart" uri="{C3380CC4-5D6E-409C-BE32-E72D297353CC}">
              <c16:uniqueId val="{00000008-7F49-4718-BC6D-7DD75064FE98}"/>
            </c:ext>
          </c:extLst>
        </c:ser>
        <c:dLbls>
          <c:showLegendKey val="0"/>
          <c:showVal val="0"/>
          <c:showCatName val="0"/>
          <c:showSerName val="0"/>
          <c:showPercent val="0"/>
          <c:showBubbleSize val="0"/>
        </c:dLbls>
        <c:axId val="220478856"/>
        <c:axId val="221079584"/>
      </c:scatterChart>
      <c:catAx>
        <c:axId val="220478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1079584"/>
        <c:crosses val="autoZero"/>
        <c:auto val="1"/>
        <c:lblAlgn val="ctr"/>
        <c:lblOffset val="100"/>
        <c:noMultiLvlLbl val="0"/>
      </c:catAx>
      <c:valAx>
        <c:axId val="2210795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04788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EC4B-4850-B864-30347138155E}"/>
              </c:ext>
            </c:extLst>
          </c:dPt>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EC4B-4850-B864-30347138155E}"/>
            </c:ext>
          </c:extLst>
        </c:ser>
        <c:dLbls>
          <c:showLegendKey val="0"/>
          <c:showVal val="0"/>
          <c:showCatName val="0"/>
          <c:showSerName val="0"/>
          <c:showPercent val="0"/>
          <c:showBubbleSize val="0"/>
        </c:dLbls>
        <c:gapWidth val="150"/>
        <c:axId val="221080368"/>
        <c:axId val="22108076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EC4B-4850-B864-30347138155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EC4B-4850-B864-30347138155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EC4B-4850-B864-30347138155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EC4B-4850-B864-30347138155E}"/>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xVal>
          <c:yVal>
            <c:numRef>
              <c:f>Gráficas!$M$134:$M$137</c:f>
              <c:numCache>
                <c:formatCode>0.0</c:formatCode>
                <c:ptCount val="4"/>
                <c:pt idx="0">
                  <c:v>79.166666666666671</c:v>
                </c:pt>
                <c:pt idx="1">
                  <c:v>60</c:v>
                </c:pt>
                <c:pt idx="2">
                  <c:v>65</c:v>
                </c:pt>
                <c:pt idx="3">
                  <c:v>32.5</c:v>
                </c:pt>
              </c:numCache>
            </c:numRef>
          </c:yVal>
          <c:smooth val="0"/>
          <c:extLst>
            <c:ext xmlns:c16="http://schemas.microsoft.com/office/drawing/2014/chart" uri="{C3380CC4-5D6E-409C-BE32-E72D297353CC}">
              <c16:uniqueId val="{00000008-EC4B-4850-B864-30347138155E}"/>
            </c:ext>
          </c:extLst>
        </c:ser>
        <c:dLbls>
          <c:showLegendKey val="0"/>
          <c:showVal val="0"/>
          <c:showCatName val="0"/>
          <c:showSerName val="0"/>
          <c:showPercent val="0"/>
          <c:showBubbleSize val="0"/>
        </c:dLbls>
        <c:axId val="221080368"/>
        <c:axId val="221080760"/>
      </c:scatterChart>
      <c:catAx>
        <c:axId val="22108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1080760"/>
        <c:crosses val="autoZero"/>
        <c:auto val="1"/>
        <c:lblAlgn val="ctr"/>
        <c:lblOffset val="100"/>
        <c:noMultiLvlLbl val="0"/>
      </c:catAx>
      <c:valAx>
        <c:axId val="2210807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1080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2.png"/><Relationship Id="rId7" Type="http://schemas.openxmlformats.org/officeDocument/2006/relationships/chart" Target="../charts/chart4.xml"/><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image" Target="../media/image1.png"/><Relationship Id="rId4" Type="http://schemas.openxmlformats.org/officeDocument/2006/relationships/image" Target="../media/image3.svg"/><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116417</xdr:rowOff>
    </xdr:from>
    <xdr:to>
      <xdr:col>12</xdr:col>
      <xdr:colOff>277000</xdr:colOff>
      <xdr:row>1</xdr:row>
      <xdr:rowOff>1073516</xdr:rowOff>
    </xdr:to>
    <xdr:pic>
      <xdr:nvPicPr>
        <xdr:cNvPr id="3" name="Imagen 2">
          <a:extLst>
            <a:ext uri="{FF2B5EF4-FFF2-40B4-BE49-F238E27FC236}">
              <a16:creationId xmlns:a16="http://schemas.microsoft.com/office/drawing/2014/main" id="{7702D35E-6078-43DE-BA28-E8261F471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105</xdr:row>
      <xdr:rowOff>11907</xdr:rowOff>
    </xdr:from>
    <xdr:to>
      <xdr:col>11</xdr:col>
      <xdr:colOff>461962</xdr:colOff>
      <xdr:row>110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631031</xdr:colOff>
      <xdr:row>1</xdr:row>
      <xdr:rowOff>95250</xdr:rowOff>
    </xdr:from>
    <xdr:to>
      <xdr:col>14</xdr:col>
      <xdr:colOff>19031</xdr:colOff>
      <xdr:row>1</xdr:row>
      <xdr:rowOff>1052349</xdr:rowOff>
    </xdr:to>
    <xdr:pic>
      <xdr:nvPicPr>
        <xdr:cNvPr id="5" name="Imagen 4">
          <a:extLst>
            <a:ext uri="{FF2B5EF4-FFF2-40B4-BE49-F238E27FC236}">
              <a16:creationId xmlns:a16="http://schemas.microsoft.com/office/drawing/2014/main" id="{7852E91A-4325-45F3-ACEC-F3F6DABAEC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93531" y="20240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14288</xdr:colOff>
      <xdr:row>9</xdr:row>
      <xdr:rowOff>4143375</xdr:rowOff>
    </xdr:from>
    <xdr:to>
      <xdr:col>12</xdr:col>
      <xdr:colOff>138536</xdr:colOff>
      <xdr:row>10</xdr:row>
      <xdr:rowOff>22775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699538" y="6175375"/>
          <a:ext cx="1044999" cy="1070525"/>
        </a:xfrm>
        <a:prstGeom prst="rect">
          <a:avLst/>
        </a:prstGeom>
      </xdr:spPr>
    </xdr:pic>
    <xdr:clientData/>
  </xdr:twoCellAnchor>
  <xdr:twoCellAnchor editAs="oneCell">
    <xdr:from>
      <xdr:col>10</xdr:col>
      <xdr:colOff>34925</xdr:colOff>
      <xdr:row>11</xdr:row>
      <xdr:rowOff>1365250</xdr:rowOff>
    </xdr:from>
    <xdr:to>
      <xdr:col>12</xdr:col>
      <xdr:colOff>239986</xdr:colOff>
      <xdr:row>11</xdr:row>
      <xdr:rowOff>2415721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2132925" y="11779250"/>
          <a:ext cx="1125812" cy="1050471"/>
        </a:xfrm>
        <a:prstGeom prst="rect">
          <a:avLst/>
        </a:prstGeom>
      </xdr:spPr>
    </xdr:pic>
    <xdr:clientData/>
  </xdr:twoCellAnchor>
  <xdr:twoCellAnchor editAs="oneCell">
    <xdr:from>
      <xdr:col>6</xdr:col>
      <xdr:colOff>1059656</xdr:colOff>
      <xdr:row>1</xdr:row>
      <xdr:rowOff>47625</xdr:rowOff>
    </xdr:from>
    <xdr:to>
      <xdr:col>6</xdr:col>
      <xdr:colOff>5019656</xdr:colOff>
      <xdr:row>1</xdr:row>
      <xdr:rowOff>1004724</xdr:rowOff>
    </xdr:to>
    <xdr:pic>
      <xdr:nvPicPr>
        <xdr:cNvPr id="6" name="Imagen 5">
          <a:extLst>
            <a:ext uri="{FF2B5EF4-FFF2-40B4-BE49-F238E27FC236}">
              <a16:creationId xmlns:a16="http://schemas.microsoft.com/office/drawing/2014/main" id="{E1AA93FF-1062-4BA6-BF37-993DED0A0EC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524750" y="11906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155</xdr:row>
      <xdr:rowOff>35719</xdr:rowOff>
    </xdr:from>
    <xdr:to>
      <xdr:col>11</xdr:col>
      <xdr:colOff>438150</xdr:colOff>
      <xdr:row>160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392906</xdr:colOff>
      <xdr:row>30</xdr:row>
      <xdr:rowOff>11907</xdr:rowOff>
    </xdr:from>
    <xdr:to>
      <xdr:col>16</xdr:col>
      <xdr:colOff>374906</xdr:colOff>
      <xdr:row>48</xdr:row>
      <xdr:rowOff>37221</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702469</xdr:colOff>
      <xdr:row>54</xdr:row>
      <xdr:rowOff>59531</xdr:rowOff>
    </xdr:from>
    <xdr:to>
      <xdr:col>16</xdr:col>
      <xdr:colOff>714375</xdr:colOff>
      <xdr:row>72</xdr:row>
      <xdr:rowOff>84845</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95249</xdr:colOff>
      <xdr:row>78</xdr:row>
      <xdr:rowOff>59530</xdr:rowOff>
    </xdr:from>
    <xdr:to>
      <xdr:col>17</xdr:col>
      <xdr:colOff>345280</xdr:colOff>
      <xdr:row>99</xdr:row>
      <xdr:rowOff>11906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571500</xdr:colOff>
      <xdr:row>103</xdr:row>
      <xdr:rowOff>107155</xdr:rowOff>
    </xdr:from>
    <xdr:to>
      <xdr:col>18</xdr:col>
      <xdr:colOff>95250</xdr:colOff>
      <xdr:row>124</xdr:row>
      <xdr:rowOff>107156</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xdr:colOff>
      <xdr:row>130</xdr:row>
      <xdr:rowOff>142873</xdr:rowOff>
    </xdr:from>
    <xdr:to>
      <xdr:col>18</xdr:col>
      <xdr:colOff>250033</xdr:colOff>
      <xdr:row>152</xdr:row>
      <xdr:rowOff>95249</xdr:rowOff>
    </xdr:to>
    <xdr:graphicFrame macro="">
      <xdr:nvGraphicFramePr>
        <xdr:cNvPr id="11" name="Gráfico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654843</xdr:colOff>
      <xdr:row>1</xdr:row>
      <xdr:rowOff>107157</xdr:rowOff>
    </xdr:from>
    <xdr:to>
      <xdr:col>14</xdr:col>
      <xdr:colOff>42843</xdr:colOff>
      <xdr:row>1</xdr:row>
      <xdr:rowOff>1064256</xdr:rowOff>
    </xdr:to>
    <xdr:pic>
      <xdr:nvPicPr>
        <xdr:cNvPr id="13" name="Imagen 12">
          <a:extLst>
            <a:ext uri="{FF2B5EF4-FFF2-40B4-BE49-F238E27FC236}">
              <a16:creationId xmlns:a16="http://schemas.microsoft.com/office/drawing/2014/main" id="{0E0C7D9F-F8AE-4744-9D80-79A01307FB2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81624" y="23812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1353553</xdr:colOff>
      <xdr:row>86</xdr:row>
      <xdr:rowOff>70184</xdr:rowOff>
    </xdr:from>
    <xdr:to>
      <xdr:col>4</xdr:col>
      <xdr:colOff>2267953</xdr:colOff>
      <xdr:row>91</xdr:row>
      <xdr:rowOff>38702</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652211" y="110530105"/>
          <a:ext cx="914400" cy="921018"/>
        </a:xfrm>
        <a:prstGeom prst="rect">
          <a:avLst/>
        </a:prstGeom>
      </xdr:spPr>
    </xdr:pic>
    <xdr:clientData/>
  </xdr:twoCellAnchor>
  <xdr:twoCellAnchor editAs="oneCell">
    <xdr:from>
      <xdr:col>6</xdr:col>
      <xdr:colOff>1273968</xdr:colOff>
      <xdr:row>1</xdr:row>
      <xdr:rowOff>83344</xdr:rowOff>
    </xdr:from>
    <xdr:to>
      <xdr:col>8</xdr:col>
      <xdr:colOff>1864500</xdr:colOff>
      <xdr:row>1</xdr:row>
      <xdr:rowOff>1040443</xdr:rowOff>
    </xdr:to>
    <xdr:pic>
      <xdr:nvPicPr>
        <xdr:cNvPr id="5" name="Imagen 4">
          <a:extLst>
            <a:ext uri="{FF2B5EF4-FFF2-40B4-BE49-F238E27FC236}">
              <a16:creationId xmlns:a16="http://schemas.microsoft.com/office/drawing/2014/main" id="{A52FB604-1A8C-4CD3-BAD8-BFB20B2725B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70156" y="20240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aothito\Downloads\C:\Users\LinaMaria\Desktop\DAFP%25202017\DAFP_Modelo%25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11" sqref="D11:P11"/>
    </sheetView>
  </sheetViews>
  <sheetFormatPr baseColWidth="10" defaultColWidth="0" defaultRowHeight="15" zeroHeight="1" x14ac:dyDescent="0.25"/>
  <cols>
    <col min="1" max="1" width="1.140625" style="219" customWidth="1"/>
    <col min="2" max="2" width="0.85546875" style="219" customWidth="1"/>
    <col min="3" max="17" width="11.42578125" style="219" customWidth="1"/>
    <col min="18" max="19" width="1.42578125" style="219" customWidth="1"/>
    <col min="20" max="16384" width="11.42578125" style="219" hidden="1"/>
  </cols>
  <sheetData>
    <row r="1" spans="2:18" ht="7.5" customHeight="1" thickBot="1" x14ac:dyDescent="0.3"/>
    <row r="2" spans="2:18" ht="93" customHeight="1" x14ac:dyDescent="0.25">
      <c r="B2" s="216"/>
      <c r="C2" s="217"/>
      <c r="D2" s="217"/>
      <c r="E2" s="217"/>
      <c r="F2" s="217"/>
      <c r="G2" s="217"/>
      <c r="H2" s="217"/>
      <c r="I2" s="217"/>
      <c r="J2" s="217"/>
      <c r="K2" s="217"/>
      <c r="L2" s="217"/>
      <c r="M2" s="217"/>
      <c r="N2" s="217"/>
      <c r="O2" s="217"/>
      <c r="P2" s="217"/>
      <c r="Q2" s="217"/>
      <c r="R2" s="218"/>
    </row>
    <row r="3" spans="2:18" ht="27.95" customHeight="1" x14ac:dyDescent="0.25">
      <c r="B3" s="220"/>
      <c r="C3" s="299" t="s">
        <v>35</v>
      </c>
      <c r="D3" s="299"/>
      <c r="E3" s="299"/>
      <c r="F3" s="299"/>
      <c r="G3" s="299"/>
      <c r="H3" s="299"/>
      <c r="I3" s="299"/>
      <c r="J3" s="299"/>
      <c r="K3" s="299"/>
      <c r="L3" s="299"/>
      <c r="M3" s="299"/>
      <c r="N3" s="299"/>
      <c r="O3" s="299"/>
      <c r="P3" s="299"/>
      <c r="Q3" s="299"/>
      <c r="R3" s="221"/>
    </row>
    <row r="4" spans="2:18" s="225" customFormat="1" ht="3.95" customHeight="1" x14ac:dyDescent="0.25">
      <c r="B4" s="222"/>
      <c r="C4" s="223"/>
      <c r="D4" s="223"/>
      <c r="E4" s="223"/>
      <c r="F4" s="223"/>
      <c r="G4" s="223"/>
      <c r="H4" s="223"/>
      <c r="I4" s="223"/>
      <c r="J4" s="223"/>
      <c r="K4" s="223"/>
      <c r="L4" s="223"/>
      <c r="M4" s="223"/>
      <c r="N4" s="223"/>
      <c r="O4" s="223"/>
      <c r="P4" s="223"/>
      <c r="Q4" s="223"/>
      <c r="R4" s="224"/>
    </row>
    <row r="5" spans="2:18" ht="27.95" customHeight="1" x14ac:dyDescent="0.25">
      <c r="B5" s="220"/>
      <c r="C5" s="299" t="s">
        <v>234</v>
      </c>
      <c r="D5" s="299"/>
      <c r="E5" s="299"/>
      <c r="F5" s="299"/>
      <c r="G5" s="299"/>
      <c r="H5" s="299"/>
      <c r="I5" s="299"/>
      <c r="J5" s="299"/>
      <c r="K5" s="299"/>
      <c r="L5" s="299"/>
      <c r="M5" s="299"/>
      <c r="N5" s="299"/>
      <c r="O5" s="299"/>
      <c r="P5" s="299"/>
      <c r="Q5" s="299"/>
      <c r="R5" s="221"/>
    </row>
    <row r="6" spans="2:18" x14ac:dyDescent="0.25">
      <c r="B6" s="220"/>
      <c r="C6" s="226"/>
      <c r="D6" s="226"/>
      <c r="E6" s="226"/>
      <c r="F6" s="226"/>
      <c r="G6" s="226"/>
      <c r="H6" s="226"/>
      <c r="I6" s="226"/>
      <c r="J6" s="226"/>
      <c r="K6" s="226"/>
      <c r="L6" s="226"/>
      <c r="M6" s="226"/>
      <c r="N6" s="226"/>
      <c r="O6" s="226"/>
      <c r="P6" s="226"/>
      <c r="Q6" s="226"/>
      <c r="R6" s="221"/>
    </row>
    <row r="7" spans="2:18" x14ac:dyDescent="0.25">
      <c r="B7" s="220"/>
      <c r="C7" s="226"/>
      <c r="D7" s="226"/>
      <c r="E7" s="226"/>
      <c r="F7" s="226"/>
      <c r="G7" s="226"/>
      <c r="H7" s="226"/>
      <c r="I7" s="226"/>
      <c r="J7" s="226"/>
      <c r="K7" s="226"/>
      <c r="L7" s="226"/>
      <c r="M7" s="226"/>
      <c r="N7" s="226"/>
      <c r="O7" s="226"/>
      <c r="P7" s="226"/>
      <c r="Q7" s="226"/>
      <c r="R7" s="221"/>
    </row>
    <row r="8" spans="2:18" ht="24.75" customHeight="1" x14ac:dyDescent="0.25">
      <c r="B8" s="220"/>
      <c r="D8" s="300" t="s">
        <v>7</v>
      </c>
      <c r="E8" s="300"/>
      <c r="F8" s="300"/>
      <c r="G8" s="300"/>
      <c r="H8" s="300"/>
      <c r="I8" s="300"/>
      <c r="J8" s="300"/>
      <c r="K8" s="300"/>
      <c r="L8" s="300"/>
      <c r="M8" s="300"/>
      <c r="N8" s="300"/>
      <c r="O8" s="300"/>
      <c r="P8" s="300"/>
      <c r="Q8" s="227"/>
      <c r="R8" s="221"/>
    </row>
    <row r="9" spans="2:18" ht="20.25" customHeight="1" x14ac:dyDescent="0.25">
      <c r="B9" s="220"/>
      <c r="C9" s="226"/>
      <c r="D9" s="226"/>
      <c r="E9" s="226"/>
      <c r="F9" s="226"/>
      <c r="G9" s="226"/>
      <c r="H9" s="226"/>
      <c r="I9" s="226"/>
      <c r="J9" s="226"/>
      <c r="K9" s="226"/>
      <c r="L9" s="226"/>
      <c r="M9" s="226"/>
      <c r="N9" s="226"/>
      <c r="O9" s="226"/>
      <c r="P9" s="226"/>
      <c r="Q9" s="226"/>
      <c r="R9" s="221"/>
    </row>
    <row r="10" spans="2:18" ht="20.25" customHeight="1" x14ac:dyDescent="0.25">
      <c r="B10" s="220"/>
      <c r="C10" s="226"/>
      <c r="D10" s="226"/>
      <c r="E10" s="226"/>
      <c r="F10" s="226"/>
      <c r="G10" s="226"/>
      <c r="H10" s="226"/>
      <c r="I10" s="226"/>
      <c r="J10" s="226"/>
      <c r="K10" s="226"/>
      <c r="L10" s="226"/>
      <c r="M10" s="226"/>
      <c r="N10" s="226"/>
      <c r="O10" s="226"/>
      <c r="P10" s="226"/>
      <c r="Q10" s="226"/>
      <c r="R10" s="221"/>
    </row>
    <row r="11" spans="2:18" ht="24.75" customHeight="1" x14ac:dyDescent="0.25">
      <c r="B11" s="220"/>
      <c r="D11" s="300" t="s">
        <v>193</v>
      </c>
      <c r="E11" s="300"/>
      <c r="F11" s="300"/>
      <c r="G11" s="300"/>
      <c r="H11" s="300"/>
      <c r="I11" s="300"/>
      <c r="J11" s="300"/>
      <c r="K11" s="300"/>
      <c r="L11" s="300"/>
      <c r="M11" s="300"/>
      <c r="N11" s="300"/>
      <c r="O11" s="300"/>
      <c r="P11" s="300"/>
      <c r="Q11" s="227"/>
      <c r="R11" s="221"/>
    </row>
    <row r="12" spans="2:18" ht="20.25" customHeight="1" x14ac:dyDescent="0.25">
      <c r="B12" s="220"/>
      <c r="C12" s="226"/>
      <c r="D12" s="226"/>
      <c r="E12" s="226"/>
      <c r="F12" s="226"/>
      <c r="G12" s="226"/>
      <c r="H12" s="226"/>
      <c r="I12" s="226"/>
      <c r="J12" s="226"/>
      <c r="K12" s="226"/>
      <c r="L12" s="226"/>
      <c r="M12" s="226"/>
      <c r="N12" s="226"/>
      <c r="O12" s="226"/>
      <c r="P12" s="226"/>
      <c r="Q12" s="226"/>
      <c r="R12" s="221"/>
    </row>
    <row r="13" spans="2:18" ht="20.25" customHeight="1" x14ac:dyDescent="0.25">
      <c r="B13" s="220"/>
      <c r="C13" s="226"/>
      <c r="D13" s="226"/>
      <c r="E13" s="226"/>
      <c r="F13" s="226"/>
      <c r="G13" s="226"/>
      <c r="H13" s="226"/>
      <c r="I13" s="226"/>
      <c r="J13" s="226"/>
      <c r="K13" s="226"/>
      <c r="L13" s="226"/>
      <c r="M13" s="226"/>
      <c r="N13" s="226"/>
      <c r="O13" s="226"/>
      <c r="P13" s="226"/>
      <c r="Q13" s="226"/>
      <c r="R13" s="221"/>
    </row>
    <row r="14" spans="2:18" ht="24.75" customHeight="1" x14ac:dyDescent="0.25">
      <c r="B14" s="220"/>
      <c r="D14" s="300" t="s">
        <v>194</v>
      </c>
      <c r="E14" s="300"/>
      <c r="F14" s="300"/>
      <c r="G14" s="300"/>
      <c r="H14" s="300"/>
      <c r="I14" s="300"/>
      <c r="J14" s="300"/>
      <c r="K14" s="300"/>
      <c r="L14" s="300"/>
      <c r="M14" s="300"/>
      <c r="N14" s="300"/>
      <c r="O14" s="300"/>
      <c r="P14" s="300"/>
      <c r="Q14" s="227"/>
      <c r="R14" s="221"/>
    </row>
    <row r="15" spans="2:18" ht="20.25" customHeight="1" x14ac:dyDescent="0.25">
      <c r="B15" s="220"/>
      <c r="C15" s="226"/>
      <c r="D15" s="226"/>
      <c r="E15" s="226"/>
      <c r="F15" s="226"/>
      <c r="G15" s="226"/>
      <c r="H15" s="226"/>
      <c r="I15" s="226"/>
      <c r="J15" s="226"/>
      <c r="K15" s="226"/>
      <c r="L15" s="226"/>
      <c r="M15" s="226"/>
      <c r="N15" s="226"/>
      <c r="O15" s="226"/>
      <c r="P15" s="226"/>
      <c r="Q15" s="226"/>
      <c r="R15" s="221"/>
    </row>
    <row r="16" spans="2:18" ht="18.75" customHeight="1" thickBot="1" x14ac:dyDescent="0.3">
      <c r="B16" s="228"/>
      <c r="C16" s="229"/>
      <c r="D16" s="229"/>
      <c r="E16" s="229"/>
      <c r="F16" s="229"/>
      <c r="G16" s="229"/>
      <c r="H16" s="229"/>
      <c r="I16" s="229"/>
      <c r="J16" s="229"/>
      <c r="K16" s="229"/>
      <c r="L16" s="229"/>
      <c r="M16" s="229"/>
      <c r="N16" s="229"/>
      <c r="O16" s="229"/>
      <c r="P16" s="229"/>
      <c r="Q16" s="229"/>
      <c r="R16" s="230"/>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0"/>
  <sheetViews>
    <sheetView showGridLines="0" showZeros="0" zoomScale="90" zoomScaleNormal="90" zoomScalePageLayoutView="80" workbookViewId="0"/>
  </sheetViews>
  <sheetFormatPr baseColWidth="10" defaultColWidth="0" defaultRowHeight="14.25" zeroHeight="1" x14ac:dyDescent="0.25"/>
  <cols>
    <col min="1" max="2" width="1.425781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8.25" customHeight="1" thickBot="1" x14ac:dyDescent="0.3">
      <c r="C1" s="2"/>
      <c r="L1" s="1" t="s">
        <v>5</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302" t="s">
        <v>235</v>
      </c>
      <c r="D3" s="303"/>
      <c r="E3" s="303"/>
      <c r="F3" s="303"/>
      <c r="G3" s="303"/>
      <c r="H3" s="303"/>
      <c r="I3" s="303"/>
      <c r="J3" s="303"/>
      <c r="K3" s="303"/>
      <c r="L3" s="303"/>
      <c r="M3" s="303"/>
      <c r="N3" s="303"/>
      <c r="O3" s="303"/>
      <c r="P3" s="303"/>
      <c r="Q3" s="303"/>
      <c r="R3" s="303"/>
      <c r="S3" s="304"/>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15" thickBot="1" x14ac:dyDescent="0.3"/>
    <row r="6" spans="2:25" ht="7.5" customHeight="1" x14ac:dyDescent="0.25">
      <c r="B6" s="232"/>
      <c r="C6" s="24"/>
      <c r="D6" s="24"/>
      <c r="E6" s="24"/>
      <c r="F6" s="24"/>
      <c r="G6" s="24"/>
      <c r="H6" s="24"/>
      <c r="I6" s="24"/>
      <c r="J6" s="24"/>
      <c r="K6" s="233"/>
      <c r="L6" s="24"/>
      <c r="M6" s="234"/>
      <c r="N6" s="24"/>
      <c r="O6" s="24"/>
      <c r="P6" s="24"/>
      <c r="Q6" s="24"/>
      <c r="R6" s="24"/>
      <c r="S6" s="24"/>
      <c r="T6" s="25"/>
    </row>
    <row r="7" spans="2:25" ht="20.25" x14ac:dyDescent="0.25">
      <c r="B7" s="235"/>
      <c r="C7" s="305" t="s">
        <v>241</v>
      </c>
      <c r="D7" s="305"/>
      <c r="E7" s="305"/>
      <c r="F7" s="305"/>
      <c r="G7" s="305"/>
      <c r="H7" s="305"/>
      <c r="I7" s="305"/>
      <c r="J7" s="305"/>
      <c r="K7" s="305"/>
      <c r="L7" s="305"/>
      <c r="M7" s="305"/>
      <c r="N7" s="305"/>
      <c r="O7" s="305"/>
      <c r="P7" s="305"/>
      <c r="Q7" s="305"/>
      <c r="R7" s="305"/>
      <c r="S7" s="305"/>
      <c r="T7" s="27"/>
    </row>
    <row r="8" spans="2:25" x14ac:dyDescent="0.25">
      <c r="B8" s="235"/>
      <c r="C8" s="6"/>
      <c r="D8" s="6"/>
      <c r="E8" s="6"/>
      <c r="F8" s="6"/>
      <c r="G8" s="6"/>
      <c r="H8" s="6"/>
      <c r="I8" s="6"/>
      <c r="J8" s="6"/>
      <c r="L8" s="6"/>
      <c r="M8" s="7"/>
      <c r="N8" s="6"/>
      <c r="O8" s="6"/>
      <c r="P8" s="6"/>
      <c r="Q8" s="6"/>
      <c r="R8" s="6"/>
      <c r="S8" s="6"/>
      <c r="T8" s="27"/>
    </row>
    <row r="9" spans="2:25" ht="15.75" x14ac:dyDescent="0.25">
      <c r="B9" s="235"/>
      <c r="C9" s="57" t="s">
        <v>242</v>
      </c>
      <c r="D9" s="57" t="s">
        <v>243</v>
      </c>
      <c r="E9" s="6"/>
      <c r="F9" s="6"/>
      <c r="G9" s="6"/>
      <c r="H9" s="6"/>
      <c r="I9" s="6"/>
      <c r="J9" s="6"/>
      <c r="L9" s="6"/>
      <c r="M9" s="7"/>
      <c r="N9" s="6"/>
      <c r="O9" s="6"/>
      <c r="P9" s="6"/>
      <c r="Q9" s="6"/>
      <c r="R9" s="6"/>
      <c r="S9" s="6"/>
      <c r="T9" s="27"/>
    </row>
    <row r="10" spans="2:25" x14ac:dyDescent="0.25">
      <c r="B10" s="235"/>
      <c r="C10" s="236">
        <v>43009</v>
      </c>
      <c r="D10" s="6" t="s">
        <v>244</v>
      </c>
      <c r="E10" s="6"/>
      <c r="F10" s="6"/>
      <c r="G10" s="6"/>
      <c r="H10" s="6"/>
      <c r="I10" s="6"/>
      <c r="J10" s="6"/>
      <c r="L10" s="6"/>
      <c r="M10" s="7"/>
      <c r="N10" s="6"/>
      <c r="O10" s="6"/>
      <c r="P10" s="6"/>
      <c r="Q10" s="6"/>
      <c r="R10" s="6"/>
      <c r="S10" s="6"/>
      <c r="T10" s="27"/>
    </row>
    <row r="11" spans="2:25" x14ac:dyDescent="0.25">
      <c r="B11" s="235"/>
      <c r="C11" s="236">
        <v>43161</v>
      </c>
      <c r="D11" s="6" t="s">
        <v>245</v>
      </c>
      <c r="E11" s="6"/>
      <c r="F11" s="6"/>
      <c r="G11" s="6"/>
      <c r="H11" s="6"/>
      <c r="I11" s="6"/>
      <c r="J11" s="6"/>
      <c r="L11" s="6"/>
      <c r="M11" s="7"/>
      <c r="N11" s="6"/>
      <c r="O11" s="6"/>
      <c r="P11" s="6"/>
      <c r="Q11" s="6"/>
      <c r="R11" s="6"/>
      <c r="S11" s="6"/>
      <c r="T11" s="27"/>
    </row>
    <row r="12" spans="2:25" x14ac:dyDescent="0.25">
      <c r="B12" s="235"/>
      <c r="C12" s="236"/>
      <c r="D12" s="6" t="s">
        <v>246</v>
      </c>
      <c r="E12" s="6"/>
      <c r="F12" s="6"/>
      <c r="G12" s="6"/>
      <c r="H12" s="6"/>
      <c r="I12" s="6"/>
      <c r="J12" s="6"/>
      <c r="L12" s="6"/>
      <c r="M12" s="7"/>
      <c r="N12" s="6"/>
      <c r="O12" s="6"/>
      <c r="P12" s="6"/>
      <c r="Q12" s="6"/>
      <c r="R12" s="6"/>
      <c r="S12" s="6"/>
      <c r="T12" s="27"/>
    </row>
    <row r="13" spans="2:25" x14ac:dyDescent="0.25">
      <c r="B13" s="235"/>
      <c r="C13" s="236"/>
      <c r="D13" s="6" t="s">
        <v>247</v>
      </c>
      <c r="E13" s="6"/>
      <c r="F13" s="6"/>
      <c r="G13" s="6"/>
      <c r="H13" s="6"/>
      <c r="I13" s="6"/>
      <c r="J13" s="6"/>
      <c r="L13" s="6"/>
      <c r="M13" s="7"/>
      <c r="N13" s="6"/>
      <c r="O13" s="6"/>
      <c r="P13" s="6"/>
      <c r="Q13" s="6"/>
      <c r="R13" s="6"/>
      <c r="S13" s="6"/>
      <c r="T13" s="27"/>
    </row>
    <row r="14" spans="2:25" x14ac:dyDescent="0.25">
      <c r="B14" s="235"/>
      <c r="C14" s="236"/>
      <c r="D14" s="6" t="s">
        <v>248</v>
      </c>
      <c r="E14" s="6"/>
      <c r="F14" s="6"/>
      <c r="G14" s="6"/>
      <c r="H14" s="6"/>
      <c r="I14" s="6"/>
      <c r="J14" s="6"/>
      <c r="L14" s="6"/>
      <c r="M14" s="7"/>
      <c r="N14" s="6"/>
      <c r="O14" s="6"/>
      <c r="P14" s="6"/>
      <c r="Q14" s="6"/>
      <c r="R14" s="6"/>
      <c r="S14" s="6"/>
      <c r="T14" s="27"/>
    </row>
    <row r="15" spans="2:25" ht="15" thickBot="1" x14ac:dyDescent="0.3">
      <c r="B15" s="63"/>
      <c r="C15" s="64"/>
      <c r="D15" s="64"/>
      <c r="E15" s="64"/>
      <c r="F15" s="64"/>
      <c r="G15" s="64"/>
      <c r="H15" s="64"/>
      <c r="I15" s="64"/>
      <c r="J15" s="64"/>
      <c r="K15" s="237"/>
      <c r="L15" s="64"/>
      <c r="M15" s="238"/>
      <c r="N15" s="64"/>
      <c r="O15" s="64"/>
      <c r="P15" s="64"/>
      <c r="Q15" s="64"/>
      <c r="R15" s="64"/>
      <c r="S15" s="64"/>
      <c r="T15" s="65"/>
    </row>
    <row r="16" spans="2:25" x14ac:dyDescent="0.25"/>
    <row r="17" spans="2:20" ht="23.25" customHeight="1" x14ac:dyDescent="0.25">
      <c r="B17" s="20"/>
      <c r="C17" s="305" t="s">
        <v>7</v>
      </c>
      <c r="D17" s="305"/>
      <c r="E17" s="305"/>
      <c r="F17" s="305"/>
      <c r="G17" s="305"/>
      <c r="H17" s="305"/>
      <c r="I17" s="305"/>
      <c r="J17" s="305"/>
      <c r="K17" s="305"/>
      <c r="L17" s="305"/>
      <c r="M17" s="305"/>
      <c r="N17" s="305"/>
      <c r="O17" s="305"/>
      <c r="P17" s="305"/>
      <c r="Q17" s="305"/>
      <c r="R17" s="305"/>
      <c r="S17" s="305"/>
      <c r="T17" s="10"/>
    </row>
    <row r="18" spans="2:20" ht="15" customHeight="1" x14ac:dyDescent="0.25">
      <c r="B18" s="20"/>
      <c r="C18" s="15"/>
      <c r="D18" s="6"/>
      <c r="E18" s="6"/>
      <c r="F18" s="6"/>
      <c r="G18" s="6"/>
      <c r="H18" s="6"/>
      <c r="I18" s="6"/>
      <c r="J18" s="6"/>
      <c r="L18" s="6"/>
      <c r="M18" s="7"/>
      <c r="N18" s="6"/>
      <c r="O18" s="6"/>
      <c r="P18" s="6"/>
      <c r="Q18" s="6"/>
      <c r="R18" s="6"/>
      <c r="S18" s="6"/>
      <c r="T18" s="10"/>
    </row>
    <row r="19" spans="2:20" ht="15" customHeight="1" x14ac:dyDescent="0.25">
      <c r="B19" s="20"/>
      <c r="C19" s="306" t="s">
        <v>195</v>
      </c>
      <c r="D19" s="306"/>
      <c r="E19" s="306"/>
      <c r="F19" s="306"/>
      <c r="G19" s="306"/>
      <c r="H19" s="306"/>
      <c r="I19" s="306"/>
      <c r="J19" s="306"/>
      <c r="K19" s="306"/>
      <c r="L19" s="306"/>
      <c r="M19" s="306"/>
      <c r="N19" s="306"/>
      <c r="O19" s="306"/>
      <c r="P19" s="306"/>
      <c r="Q19" s="306"/>
      <c r="R19" s="306"/>
      <c r="S19" s="306"/>
      <c r="T19" s="10"/>
    </row>
    <row r="20" spans="2:20" ht="15" customHeight="1" x14ac:dyDescent="0.25">
      <c r="B20" s="20"/>
      <c r="C20" s="306"/>
      <c r="D20" s="306"/>
      <c r="E20" s="306"/>
      <c r="F20" s="306"/>
      <c r="G20" s="306"/>
      <c r="H20" s="306"/>
      <c r="I20" s="306"/>
      <c r="J20" s="306"/>
      <c r="K20" s="306"/>
      <c r="L20" s="306"/>
      <c r="M20" s="306"/>
      <c r="N20" s="306"/>
      <c r="O20" s="306"/>
      <c r="P20" s="306"/>
      <c r="Q20" s="306"/>
      <c r="R20" s="306"/>
      <c r="S20" s="306"/>
      <c r="T20" s="10"/>
    </row>
    <row r="21" spans="2:20" ht="15" customHeight="1" x14ac:dyDescent="0.25">
      <c r="B21" s="20"/>
      <c r="C21" s="306"/>
      <c r="D21" s="306"/>
      <c r="E21" s="306"/>
      <c r="F21" s="306"/>
      <c r="G21" s="306"/>
      <c r="H21" s="306"/>
      <c r="I21" s="306"/>
      <c r="J21" s="306"/>
      <c r="K21" s="306"/>
      <c r="L21" s="306"/>
      <c r="M21" s="306"/>
      <c r="N21" s="306"/>
      <c r="O21" s="306"/>
      <c r="P21" s="306"/>
      <c r="Q21" s="306"/>
      <c r="R21" s="306"/>
      <c r="S21" s="306"/>
      <c r="T21" s="10"/>
    </row>
    <row r="22" spans="2:20" ht="15" customHeight="1" x14ac:dyDescent="0.25">
      <c r="B22" s="20"/>
      <c r="C22" s="306"/>
      <c r="D22" s="306"/>
      <c r="E22" s="306"/>
      <c r="F22" s="306"/>
      <c r="G22" s="306"/>
      <c r="H22" s="306"/>
      <c r="I22" s="306"/>
      <c r="J22" s="306"/>
      <c r="K22" s="306"/>
      <c r="L22" s="306"/>
      <c r="M22" s="306"/>
      <c r="N22" s="306"/>
      <c r="O22" s="306"/>
      <c r="P22" s="306"/>
      <c r="Q22" s="306"/>
      <c r="R22" s="306"/>
      <c r="S22" s="306"/>
      <c r="T22" s="10"/>
    </row>
    <row r="23" spans="2:20" ht="15" customHeight="1" x14ac:dyDescent="0.25">
      <c r="B23" s="20"/>
      <c r="C23" s="55"/>
      <c r="D23" s="6"/>
      <c r="E23" s="6"/>
      <c r="F23" s="6"/>
      <c r="G23" s="6"/>
      <c r="H23" s="6"/>
      <c r="I23" s="6"/>
      <c r="J23" s="6"/>
      <c r="L23" s="6"/>
      <c r="M23" s="7"/>
      <c r="N23" s="6"/>
      <c r="O23" s="6"/>
      <c r="P23" s="6"/>
      <c r="Q23" s="6"/>
      <c r="R23" s="6"/>
      <c r="S23" s="6"/>
      <c r="T23" s="10"/>
    </row>
    <row r="24" spans="2:20" ht="15" customHeight="1" x14ac:dyDescent="0.25">
      <c r="B24" s="20"/>
      <c r="C24" s="307" t="s">
        <v>196</v>
      </c>
      <c r="D24" s="308"/>
      <c r="E24" s="308"/>
      <c r="F24" s="308"/>
      <c r="G24" s="308"/>
      <c r="H24" s="308"/>
      <c r="I24" s="308"/>
      <c r="J24" s="308"/>
      <c r="K24" s="308"/>
      <c r="L24" s="308"/>
      <c r="M24" s="308"/>
      <c r="N24" s="308"/>
      <c r="O24" s="308"/>
      <c r="P24" s="308"/>
      <c r="Q24" s="308"/>
      <c r="R24" s="308"/>
      <c r="S24" s="308"/>
      <c r="T24" s="10"/>
    </row>
    <row r="25" spans="2:20" ht="15" customHeight="1" x14ac:dyDescent="0.25">
      <c r="B25" s="20"/>
      <c r="C25" s="308"/>
      <c r="D25" s="308"/>
      <c r="E25" s="308"/>
      <c r="F25" s="308"/>
      <c r="G25" s="308"/>
      <c r="H25" s="308"/>
      <c r="I25" s="308"/>
      <c r="J25" s="308"/>
      <c r="K25" s="308"/>
      <c r="L25" s="308"/>
      <c r="M25" s="308"/>
      <c r="N25" s="308"/>
      <c r="O25" s="308"/>
      <c r="P25" s="308"/>
      <c r="Q25" s="308"/>
      <c r="R25" s="308"/>
      <c r="S25" s="308"/>
      <c r="T25" s="10"/>
    </row>
    <row r="26" spans="2:20" ht="15" customHeight="1" x14ac:dyDescent="0.25">
      <c r="B26" s="20"/>
      <c r="C26" s="55"/>
      <c r="D26" s="6"/>
      <c r="E26" s="6"/>
      <c r="F26" s="6"/>
      <c r="G26" s="6"/>
      <c r="H26" s="6"/>
      <c r="I26" s="6"/>
      <c r="J26" s="6"/>
      <c r="L26" s="6"/>
      <c r="M26" s="7"/>
      <c r="N26" s="6"/>
      <c r="O26" s="6"/>
      <c r="P26" s="6"/>
      <c r="Q26" s="6"/>
      <c r="R26" s="6"/>
      <c r="S26" s="6"/>
      <c r="T26" s="10"/>
    </row>
    <row r="27" spans="2:20" ht="15" customHeight="1" x14ac:dyDescent="0.25">
      <c r="B27" s="20"/>
      <c r="C27" s="57" t="s">
        <v>197</v>
      </c>
      <c r="D27" s="6"/>
      <c r="E27" s="6"/>
      <c r="F27" s="6"/>
      <c r="G27" s="6"/>
      <c r="H27" s="6"/>
      <c r="I27" s="6"/>
      <c r="J27" s="6"/>
      <c r="L27" s="6"/>
      <c r="M27" s="7"/>
      <c r="N27" s="6"/>
      <c r="O27" s="6"/>
      <c r="P27" s="6"/>
      <c r="Q27" s="6"/>
      <c r="R27" s="6"/>
      <c r="S27" s="6"/>
      <c r="T27" s="10"/>
    </row>
    <row r="28" spans="2:20" ht="14.25" customHeight="1" x14ac:dyDescent="0.25">
      <c r="B28" s="20"/>
      <c r="C28" s="55"/>
      <c r="D28" s="6"/>
      <c r="E28" s="6"/>
      <c r="F28" s="6"/>
      <c r="G28" s="6"/>
      <c r="H28" s="6"/>
      <c r="I28" s="6"/>
      <c r="J28" s="6"/>
      <c r="L28" s="6"/>
      <c r="M28" s="7"/>
      <c r="N28" s="6"/>
      <c r="O28" s="6"/>
      <c r="P28" s="6"/>
      <c r="Q28" s="6"/>
      <c r="R28" s="6"/>
      <c r="S28" s="6"/>
      <c r="T28" s="10"/>
    </row>
    <row r="29" spans="2:20" ht="15" customHeight="1" x14ac:dyDescent="0.2">
      <c r="B29" s="20"/>
      <c r="C29" s="6" t="s">
        <v>27</v>
      </c>
      <c r="D29" s="58"/>
      <c r="E29" s="58"/>
      <c r="F29" s="58"/>
      <c r="G29" s="72"/>
      <c r="H29" s="72"/>
      <c r="I29" s="72"/>
      <c r="J29" s="72"/>
      <c r="K29" s="72"/>
      <c r="L29" s="72"/>
      <c r="M29" s="72"/>
      <c r="N29" s="72"/>
      <c r="O29" s="72"/>
      <c r="P29" s="72"/>
      <c r="Q29" s="72"/>
      <c r="R29" s="72"/>
      <c r="S29" s="72"/>
      <c r="T29" s="10"/>
    </row>
    <row r="30" spans="2:20" ht="15" customHeight="1" x14ac:dyDescent="0.2">
      <c r="B30" s="20"/>
      <c r="C30" s="58"/>
      <c r="D30" s="58"/>
      <c r="E30" s="58"/>
      <c r="F30" s="58"/>
      <c r="G30" s="72"/>
      <c r="H30" s="72"/>
      <c r="I30" s="72"/>
      <c r="J30" s="72"/>
      <c r="K30" s="72"/>
      <c r="L30" s="72"/>
      <c r="M30" s="72"/>
      <c r="N30" s="72"/>
      <c r="O30" s="72"/>
      <c r="P30" s="72"/>
      <c r="Q30" s="72"/>
      <c r="R30" s="72"/>
      <c r="S30" s="72"/>
      <c r="T30" s="10"/>
    </row>
    <row r="31" spans="2:20" ht="15" customHeight="1" x14ac:dyDescent="0.2">
      <c r="B31" s="20"/>
      <c r="C31" s="59" t="s">
        <v>13</v>
      </c>
      <c r="D31" s="55" t="s">
        <v>198</v>
      </c>
      <c r="E31" s="58"/>
      <c r="F31" s="58"/>
      <c r="G31" s="6"/>
      <c r="H31" s="6"/>
      <c r="I31" s="6"/>
      <c r="J31" s="6"/>
      <c r="L31" s="6"/>
      <c r="M31" s="7"/>
      <c r="N31" s="6"/>
      <c r="O31" s="6"/>
      <c r="P31" s="6"/>
      <c r="Q31" s="6"/>
      <c r="R31" s="6"/>
      <c r="S31" s="6"/>
      <c r="T31" s="10"/>
    </row>
    <row r="32" spans="2:20" ht="15" customHeight="1" x14ac:dyDescent="0.2">
      <c r="B32" s="20"/>
      <c r="C32" s="59" t="s">
        <v>13</v>
      </c>
      <c r="D32" s="6" t="s">
        <v>199</v>
      </c>
      <c r="E32" s="58"/>
      <c r="F32" s="58"/>
      <c r="G32" s="6"/>
      <c r="H32" s="6"/>
      <c r="I32" s="6"/>
      <c r="J32" s="6"/>
      <c r="L32" s="6"/>
      <c r="M32" s="7"/>
      <c r="N32" s="6"/>
      <c r="O32" s="6"/>
      <c r="P32" s="6"/>
      <c r="Q32" s="6"/>
      <c r="R32" s="6"/>
      <c r="S32" s="6"/>
      <c r="T32" s="10"/>
    </row>
    <row r="33" spans="2:20" ht="15" customHeight="1" x14ac:dyDescent="0.2">
      <c r="B33" s="20"/>
      <c r="C33" s="59" t="s">
        <v>13</v>
      </c>
      <c r="D33" s="6" t="s">
        <v>200</v>
      </c>
      <c r="E33" s="58"/>
      <c r="F33" s="58"/>
      <c r="G33" s="6"/>
      <c r="H33" s="6"/>
      <c r="I33" s="6"/>
      <c r="J33" s="6"/>
      <c r="L33" s="6"/>
      <c r="M33" s="7"/>
      <c r="N33" s="6"/>
      <c r="O33" s="6"/>
      <c r="P33" s="6"/>
      <c r="Q33" s="6"/>
      <c r="R33" s="6"/>
      <c r="S33" s="6"/>
      <c r="T33" s="10"/>
    </row>
    <row r="34" spans="2:20" ht="15" customHeight="1" x14ac:dyDescent="0.2">
      <c r="B34" s="20"/>
      <c r="C34" s="59" t="s">
        <v>13</v>
      </c>
      <c r="D34" s="6" t="s">
        <v>201</v>
      </c>
      <c r="E34" s="58"/>
      <c r="F34" s="58"/>
      <c r="G34" s="6"/>
      <c r="H34" s="6"/>
      <c r="I34" s="6"/>
      <c r="J34" s="6"/>
      <c r="L34" s="6"/>
      <c r="M34" s="7"/>
      <c r="N34" s="6"/>
      <c r="O34" s="6"/>
      <c r="P34" s="6"/>
      <c r="Q34" s="6"/>
      <c r="R34" s="6"/>
      <c r="S34" s="6"/>
      <c r="T34" s="10"/>
    </row>
    <row r="35" spans="2:20" ht="15" customHeight="1" x14ac:dyDescent="0.2">
      <c r="B35" s="20"/>
      <c r="C35" s="59" t="s">
        <v>13</v>
      </c>
      <c r="D35" s="6" t="s">
        <v>202</v>
      </c>
      <c r="E35" s="58"/>
      <c r="F35" s="58"/>
      <c r="G35" s="6"/>
      <c r="H35" s="6"/>
      <c r="I35" s="6"/>
      <c r="J35" s="6"/>
      <c r="L35" s="6"/>
      <c r="M35" s="7"/>
      <c r="N35" s="6"/>
      <c r="O35" s="6"/>
      <c r="P35" s="6"/>
      <c r="Q35" s="6"/>
      <c r="R35" s="6"/>
      <c r="S35" s="6"/>
      <c r="T35" s="10"/>
    </row>
    <row r="36" spans="2:20" ht="15" customHeight="1" x14ac:dyDescent="0.2">
      <c r="B36" s="20"/>
      <c r="C36" s="59" t="s">
        <v>13</v>
      </c>
      <c r="D36" s="3" t="s">
        <v>203</v>
      </c>
      <c r="E36" s="58"/>
      <c r="F36" s="58"/>
      <c r="G36" s="6"/>
      <c r="H36" s="6"/>
      <c r="I36" s="6"/>
      <c r="J36" s="6"/>
      <c r="L36" s="6"/>
      <c r="M36" s="7"/>
      <c r="N36" s="6"/>
      <c r="O36" s="6"/>
      <c r="P36" s="6"/>
      <c r="Q36" s="6"/>
      <c r="R36" s="6"/>
      <c r="S36" s="6"/>
      <c r="T36" s="10"/>
    </row>
    <row r="37" spans="2:20" ht="15" customHeight="1" x14ac:dyDescent="0.2">
      <c r="B37" s="20"/>
      <c r="C37" s="59" t="s">
        <v>13</v>
      </c>
      <c r="D37" s="56" t="s">
        <v>216</v>
      </c>
      <c r="E37" s="60"/>
      <c r="F37" s="60"/>
      <c r="G37" s="3"/>
      <c r="H37" s="6"/>
      <c r="I37" s="6"/>
      <c r="J37" s="6"/>
      <c r="L37" s="6"/>
      <c r="M37" s="7"/>
      <c r="N37" s="6"/>
      <c r="O37" s="6"/>
      <c r="P37" s="6"/>
      <c r="Q37" s="6"/>
      <c r="R37" s="6"/>
      <c r="S37" s="6"/>
      <c r="T37" s="10"/>
    </row>
    <row r="38" spans="2:20" ht="15" customHeight="1" x14ac:dyDescent="0.2">
      <c r="B38" s="20"/>
      <c r="C38" s="59"/>
      <c r="D38" s="6"/>
      <c r="E38" s="58"/>
      <c r="F38" s="58"/>
      <c r="G38" s="6"/>
      <c r="H38" s="6"/>
      <c r="I38" s="6"/>
      <c r="J38" s="6"/>
      <c r="L38" s="6"/>
      <c r="M38" s="7"/>
      <c r="N38" s="6"/>
      <c r="O38" s="6"/>
      <c r="P38" s="6"/>
      <c r="Q38" s="6"/>
      <c r="R38" s="6"/>
      <c r="S38" s="6"/>
      <c r="T38" s="10"/>
    </row>
    <row r="39" spans="2:20" ht="15" customHeight="1" x14ac:dyDescent="0.25">
      <c r="B39" s="20"/>
      <c r="C39" s="6" t="s">
        <v>127</v>
      </c>
      <c r="D39" s="6"/>
      <c r="E39" s="6"/>
      <c r="F39" s="6"/>
      <c r="G39" s="6"/>
      <c r="H39" s="6"/>
      <c r="I39" s="6"/>
      <c r="J39" s="6"/>
      <c r="L39" s="6"/>
      <c r="M39" s="7"/>
      <c r="N39" s="6"/>
      <c r="O39" s="6"/>
      <c r="P39" s="6"/>
      <c r="Q39" s="6"/>
      <c r="R39" s="6"/>
      <c r="S39" s="6"/>
      <c r="T39" s="10"/>
    </row>
    <row r="40" spans="2:20" ht="15" customHeight="1" x14ac:dyDescent="0.25">
      <c r="B40" s="20"/>
      <c r="C40" s="6"/>
      <c r="D40" s="6"/>
      <c r="E40" s="6"/>
      <c r="F40" s="6"/>
      <c r="G40" s="6"/>
      <c r="H40" s="6"/>
      <c r="I40" s="6"/>
      <c r="J40" s="6"/>
      <c r="L40" s="6"/>
      <c r="M40" s="7"/>
      <c r="N40" s="6"/>
      <c r="O40" s="6"/>
      <c r="P40" s="6"/>
      <c r="Q40" s="6"/>
      <c r="R40" s="6"/>
      <c r="S40" s="6"/>
      <c r="T40" s="10"/>
    </row>
    <row r="41" spans="2:20" ht="15" customHeight="1" x14ac:dyDescent="0.25">
      <c r="B41" s="20"/>
      <c r="C41" s="6" t="s">
        <v>26</v>
      </c>
      <c r="D41" s="6"/>
      <c r="E41" s="6"/>
      <c r="F41" s="6"/>
      <c r="G41" s="6"/>
      <c r="H41" s="6"/>
      <c r="I41" s="6"/>
      <c r="J41" s="6"/>
      <c r="L41" s="6"/>
      <c r="M41" s="7"/>
      <c r="N41" s="6"/>
      <c r="O41" s="6"/>
      <c r="P41" s="6"/>
      <c r="Q41" s="6"/>
      <c r="R41" s="6"/>
      <c r="S41" s="6"/>
      <c r="T41" s="10"/>
    </row>
    <row r="42" spans="2:20" ht="15" customHeight="1" x14ac:dyDescent="0.25">
      <c r="B42" s="20"/>
      <c r="C42" s="6"/>
      <c r="D42" s="6"/>
      <c r="E42" s="6"/>
      <c r="F42" s="6"/>
      <c r="G42" s="6"/>
      <c r="H42" s="6"/>
      <c r="I42" s="6"/>
      <c r="J42" s="6"/>
      <c r="L42" s="6"/>
      <c r="M42" s="7"/>
      <c r="N42" s="6"/>
      <c r="O42" s="6"/>
      <c r="P42" s="6"/>
      <c r="Q42" s="6"/>
      <c r="R42" s="6"/>
      <c r="S42" s="6"/>
      <c r="T42" s="10"/>
    </row>
    <row r="43" spans="2:20" ht="15" customHeight="1" x14ac:dyDescent="0.25">
      <c r="B43" s="20"/>
      <c r="C43" s="45" t="s">
        <v>14</v>
      </c>
      <c r="D43" s="45" t="s">
        <v>15</v>
      </c>
      <c r="E43" s="45" t="s">
        <v>16</v>
      </c>
      <c r="F43" s="6"/>
      <c r="G43" s="6"/>
      <c r="H43" s="6"/>
      <c r="I43" s="6"/>
      <c r="J43" s="6"/>
      <c r="L43" s="6"/>
      <c r="M43" s="7"/>
      <c r="N43" s="6"/>
      <c r="O43" s="6"/>
      <c r="P43" s="6"/>
      <c r="Q43" s="6"/>
      <c r="R43" s="6"/>
      <c r="S43" s="6"/>
      <c r="T43" s="10"/>
    </row>
    <row r="44" spans="2:20" ht="15" customHeight="1" x14ac:dyDescent="0.25">
      <c r="B44" s="20"/>
      <c r="C44" s="46" t="s">
        <v>17</v>
      </c>
      <c r="D44" s="47">
        <v>1</v>
      </c>
      <c r="E44" s="212"/>
      <c r="F44" s="6"/>
      <c r="G44" s="6"/>
      <c r="H44" s="6"/>
      <c r="I44" s="6"/>
      <c r="J44" s="6"/>
      <c r="L44" s="6"/>
      <c r="M44" s="7"/>
      <c r="N44" s="6"/>
      <c r="O44" s="6"/>
      <c r="P44" s="6"/>
      <c r="Q44" s="6"/>
      <c r="R44" s="6"/>
      <c r="S44" s="6"/>
      <c r="T44" s="10"/>
    </row>
    <row r="45" spans="2:20" ht="15" customHeight="1" x14ac:dyDescent="0.25">
      <c r="B45" s="20"/>
      <c r="C45" s="48" t="s">
        <v>18</v>
      </c>
      <c r="D45" s="49">
        <v>2</v>
      </c>
      <c r="E45" s="213"/>
      <c r="F45" s="6"/>
      <c r="G45" s="6"/>
      <c r="H45" s="6"/>
      <c r="I45" s="6"/>
      <c r="J45" s="6"/>
      <c r="L45" s="6"/>
      <c r="M45" s="7"/>
      <c r="N45" s="6"/>
      <c r="O45" s="6"/>
      <c r="P45" s="6"/>
      <c r="Q45" s="6"/>
      <c r="R45" s="6"/>
      <c r="S45" s="6"/>
      <c r="T45" s="10"/>
    </row>
    <row r="46" spans="2:20" ht="15" customHeight="1" x14ac:dyDescent="0.25">
      <c r="B46" s="20"/>
      <c r="C46" s="48" t="s">
        <v>19</v>
      </c>
      <c r="D46" s="49">
        <v>3</v>
      </c>
      <c r="E46" s="50"/>
      <c r="F46" s="6"/>
      <c r="G46" s="6"/>
      <c r="H46" s="6"/>
      <c r="I46" s="6"/>
      <c r="J46" s="6"/>
      <c r="L46" s="6"/>
      <c r="M46" s="7"/>
      <c r="N46" s="6"/>
      <c r="O46" s="6"/>
      <c r="P46" s="6"/>
      <c r="Q46" s="6"/>
      <c r="R46" s="6"/>
      <c r="S46" s="6"/>
      <c r="T46" s="10"/>
    </row>
    <row r="47" spans="2:20" ht="15" customHeight="1" x14ac:dyDescent="0.25">
      <c r="B47" s="20"/>
      <c r="C47" s="48" t="s">
        <v>20</v>
      </c>
      <c r="D47" s="49">
        <v>4</v>
      </c>
      <c r="E47" s="51"/>
      <c r="F47" s="6"/>
      <c r="G47" s="6"/>
      <c r="H47" s="6"/>
      <c r="I47" s="6"/>
      <c r="J47" s="6"/>
      <c r="L47" s="6"/>
      <c r="M47" s="7"/>
      <c r="N47" s="6"/>
      <c r="O47" s="6"/>
      <c r="P47" s="6"/>
      <c r="Q47" s="6"/>
      <c r="R47" s="6"/>
      <c r="S47" s="6"/>
      <c r="T47" s="10"/>
    </row>
    <row r="48" spans="2:20" ht="15" customHeight="1" x14ac:dyDescent="0.25">
      <c r="B48" s="20"/>
      <c r="C48" s="52" t="s">
        <v>21</v>
      </c>
      <c r="D48" s="53">
        <v>5</v>
      </c>
      <c r="E48" s="54"/>
      <c r="F48" s="6"/>
      <c r="G48" s="6"/>
      <c r="H48" s="6"/>
      <c r="I48" s="6"/>
      <c r="J48" s="6"/>
      <c r="L48" s="6"/>
      <c r="M48" s="7"/>
      <c r="N48" s="6"/>
      <c r="O48" s="6"/>
      <c r="P48" s="6"/>
      <c r="Q48" s="6"/>
      <c r="R48" s="6"/>
      <c r="S48" s="6"/>
      <c r="T48" s="10"/>
    </row>
    <row r="49" spans="2:20" ht="15" customHeight="1" x14ac:dyDescent="0.25">
      <c r="B49" s="20"/>
      <c r="C49" s="6"/>
      <c r="D49" s="6"/>
      <c r="E49" s="6"/>
      <c r="F49" s="6"/>
      <c r="G49" s="6"/>
      <c r="H49" s="6"/>
      <c r="I49" s="6"/>
      <c r="J49" s="6"/>
      <c r="L49" s="6"/>
      <c r="M49" s="7"/>
      <c r="N49" s="6"/>
      <c r="O49" s="6"/>
      <c r="P49" s="6"/>
      <c r="Q49" s="6"/>
      <c r="R49" s="6"/>
      <c r="S49" s="6"/>
      <c r="T49" s="10"/>
    </row>
    <row r="50" spans="2:20" ht="15" customHeight="1" x14ac:dyDescent="0.25">
      <c r="B50" s="20"/>
      <c r="C50" s="307" t="s">
        <v>204</v>
      </c>
      <c r="D50" s="308"/>
      <c r="E50" s="308"/>
      <c r="F50" s="308"/>
      <c r="G50" s="308"/>
      <c r="H50" s="308"/>
      <c r="I50" s="308"/>
      <c r="J50" s="308"/>
      <c r="K50" s="308"/>
      <c r="L50" s="308"/>
      <c r="M50" s="308"/>
      <c r="N50" s="308"/>
      <c r="O50" s="308"/>
      <c r="P50" s="308"/>
      <c r="Q50" s="308"/>
      <c r="R50" s="308"/>
      <c r="S50" s="308"/>
      <c r="T50" s="10"/>
    </row>
    <row r="51" spans="2:20" ht="15" customHeight="1" x14ac:dyDescent="0.25">
      <c r="B51" s="20"/>
      <c r="C51" s="308"/>
      <c r="D51" s="308"/>
      <c r="E51" s="308"/>
      <c r="F51" s="308"/>
      <c r="G51" s="308"/>
      <c r="H51" s="308"/>
      <c r="I51" s="308"/>
      <c r="J51" s="308"/>
      <c r="K51" s="308"/>
      <c r="L51" s="308"/>
      <c r="M51" s="308"/>
      <c r="N51" s="308"/>
      <c r="O51" s="308"/>
      <c r="P51" s="308"/>
      <c r="Q51" s="308"/>
      <c r="R51" s="308"/>
      <c r="S51" s="308"/>
      <c r="T51" s="10"/>
    </row>
    <row r="52" spans="2:20" ht="15" customHeight="1" x14ac:dyDescent="0.25">
      <c r="B52" s="20"/>
      <c r="C52" s="6"/>
      <c r="D52" s="6"/>
      <c r="E52" s="6"/>
      <c r="F52" s="6"/>
      <c r="G52" s="6"/>
      <c r="H52" s="6"/>
      <c r="I52" s="6"/>
      <c r="J52" s="6"/>
      <c r="L52" s="6"/>
      <c r="M52" s="7"/>
      <c r="N52" s="6"/>
      <c r="O52" s="6"/>
      <c r="P52" s="6"/>
      <c r="Q52" s="6"/>
      <c r="R52" s="6"/>
      <c r="S52" s="6"/>
      <c r="T52" s="10"/>
    </row>
    <row r="53" spans="2:20" ht="15" customHeight="1" x14ac:dyDescent="0.25">
      <c r="B53" s="20"/>
      <c r="C53" s="214" t="s">
        <v>205</v>
      </c>
      <c r="D53" s="6"/>
      <c r="E53" s="6"/>
      <c r="F53" s="6"/>
      <c r="G53" s="6"/>
      <c r="H53" s="6"/>
      <c r="I53" s="6"/>
      <c r="J53" s="6"/>
      <c r="K53" s="6"/>
      <c r="L53" s="6"/>
      <c r="M53" s="6"/>
      <c r="N53" s="6"/>
      <c r="O53" s="6"/>
      <c r="P53" s="6"/>
      <c r="Q53" s="6"/>
      <c r="R53" s="6"/>
      <c r="S53" s="6"/>
      <c r="T53" s="10"/>
    </row>
    <row r="54" spans="2:20" ht="15" customHeight="1" x14ac:dyDescent="0.25">
      <c r="B54" s="20"/>
      <c r="D54" s="6"/>
      <c r="E54" s="6"/>
      <c r="F54" s="6"/>
      <c r="G54" s="6"/>
      <c r="H54" s="6"/>
      <c r="I54" s="6"/>
      <c r="J54" s="6"/>
      <c r="K54" s="6"/>
      <c r="L54" s="6"/>
      <c r="M54" s="6"/>
      <c r="N54" s="6"/>
      <c r="O54" s="6"/>
      <c r="P54" s="6"/>
      <c r="Q54" s="6"/>
      <c r="R54" s="6"/>
      <c r="S54" s="6"/>
      <c r="T54" s="10"/>
    </row>
    <row r="55" spans="2:20" ht="15" customHeight="1" x14ac:dyDescent="0.25">
      <c r="B55" s="20"/>
      <c r="C55" s="309" t="s">
        <v>217</v>
      </c>
      <c r="D55" s="310"/>
      <c r="E55" s="310"/>
      <c r="F55" s="310"/>
      <c r="G55" s="310"/>
      <c r="H55" s="310"/>
      <c r="I55" s="310"/>
      <c r="J55" s="310"/>
      <c r="K55" s="310"/>
      <c r="L55" s="310"/>
      <c r="M55" s="310"/>
      <c r="N55" s="310"/>
      <c r="O55" s="310"/>
      <c r="P55" s="310"/>
      <c r="Q55" s="310"/>
      <c r="R55" s="310"/>
      <c r="S55" s="310"/>
      <c r="T55" s="10"/>
    </row>
    <row r="56" spans="2:20" ht="15" customHeight="1" x14ac:dyDescent="0.25">
      <c r="B56" s="20"/>
      <c r="C56" s="310"/>
      <c r="D56" s="310"/>
      <c r="E56" s="310"/>
      <c r="F56" s="310"/>
      <c r="G56" s="310"/>
      <c r="H56" s="310"/>
      <c r="I56" s="310"/>
      <c r="J56" s="310"/>
      <c r="K56" s="310"/>
      <c r="L56" s="310"/>
      <c r="M56" s="310"/>
      <c r="N56" s="310"/>
      <c r="O56" s="310"/>
      <c r="P56" s="310"/>
      <c r="Q56" s="310"/>
      <c r="R56" s="310"/>
      <c r="S56" s="310"/>
      <c r="T56" s="10"/>
    </row>
    <row r="57" spans="2:20" ht="15" customHeight="1" x14ac:dyDescent="0.25">
      <c r="B57" s="20"/>
      <c r="C57" s="310"/>
      <c r="D57" s="310"/>
      <c r="E57" s="310"/>
      <c r="F57" s="310"/>
      <c r="G57" s="310"/>
      <c r="H57" s="310"/>
      <c r="I57" s="310"/>
      <c r="J57" s="310"/>
      <c r="K57" s="310"/>
      <c r="L57" s="310"/>
      <c r="M57" s="310"/>
      <c r="N57" s="310"/>
      <c r="O57" s="310"/>
      <c r="P57" s="310"/>
      <c r="Q57" s="310"/>
      <c r="R57" s="310"/>
      <c r="S57" s="310"/>
      <c r="T57" s="10"/>
    </row>
    <row r="58" spans="2:20" ht="15" customHeight="1" x14ac:dyDescent="0.25">
      <c r="B58" s="20"/>
      <c r="D58" s="6"/>
      <c r="E58" s="6"/>
      <c r="F58" s="6"/>
      <c r="G58" s="6"/>
      <c r="H58" s="6"/>
      <c r="I58" s="6"/>
      <c r="J58" s="6"/>
      <c r="K58" s="6"/>
      <c r="L58" s="6"/>
      <c r="M58" s="6"/>
      <c r="N58" s="6"/>
      <c r="O58" s="6"/>
      <c r="P58" s="6"/>
      <c r="Q58" s="6"/>
      <c r="R58" s="6"/>
      <c r="S58" s="6"/>
      <c r="T58" s="10"/>
    </row>
    <row r="59" spans="2:20" ht="15" customHeight="1" x14ac:dyDescent="0.25">
      <c r="B59" s="20"/>
      <c r="C59" s="307" t="s">
        <v>22</v>
      </c>
      <c r="D59" s="308"/>
      <c r="E59" s="308"/>
      <c r="F59" s="308"/>
      <c r="G59" s="308"/>
      <c r="H59" s="308"/>
      <c r="I59" s="308"/>
      <c r="J59" s="308"/>
      <c r="K59" s="308"/>
      <c r="L59" s="308"/>
      <c r="M59" s="308"/>
      <c r="N59" s="308"/>
      <c r="O59" s="308"/>
      <c r="P59" s="308"/>
      <c r="Q59" s="308"/>
      <c r="R59" s="308"/>
      <c r="S59" s="308"/>
      <c r="T59" s="10"/>
    </row>
    <row r="60" spans="2:20" ht="15" customHeight="1" x14ac:dyDescent="0.25">
      <c r="B60" s="20"/>
      <c r="C60" s="308"/>
      <c r="D60" s="308"/>
      <c r="E60" s="308"/>
      <c r="F60" s="308"/>
      <c r="G60" s="308"/>
      <c r="H60" s="308"/>
      <c r="I60" s="308"/>
      <c r="J60" s="308"/>
      <c r="K60" s="308"/>
      <c r="L60" s="308"/>
      <c r="M60" s="308"/>
      <c r="N60" s="308"/>
      <c r="O60" s="308"/>
      <c r="P60" s="308"/>
      <c r="Q60" s="308"/>
      <c r="R60" s="308"/>
      <c r="S60" s="308"/>
      <c r="T60" s="10"/>
    </row>
    <row r="61" spans="2:20" ht="15" customHeight="1" x14ac:dyDescent="0.25">
      <c r="B61" s="20"/>
      <c r="C61" s="6"/>
      <c r="D61" s="6"/>
      <c r="E61" s="6"/>
      <c r="F61" s="6"/>
      <c r="G61" s="6"/>
      <c r="H61" s="6"/>
      <c r="I61" s="6"/>
      <c r="J61" s="6"/>
      <c r="L61" s="6"/>
      <c r="M61" s="7"/>
      <c r="N61" s="6"/>
      <c r="O61" s="6"/>
      <c r="P61" s="6"/>
      <c r="Q61" s="6"/>
      <c r="R61" s="6"/>
      <c r="S61" s="6"/>
      <c r="T61" s="10"/>
    </row>
    <row r="62" spans="2:20" ht="15" customHeight="1" x14ac:dyDescent="0.25">
      <c r="B62" s="20"/>
      <c r="C62" s="1" t="s">
        <v>28</v>
      </c>
      <c r="D62" s="6"/>
      <c r="E62" s="6"/>
      <c r="F62" s="6"/>
      <c r="G62" s="6"/>
      <c r="H62" s="6"/>
      <c r="I62" s="6"/>
      <c r="J62" s="6"/>
      <c r="L62" s="6"/>
      <c r="M62" s="7"/>
      <c r="N62" s="6"/>
      <c r="O62" s="6"/>
      <c r="P62" s="6"/>
      <c r="Q62" s="6"/>
      <c r="R62" s="6"/>
      <c r="S62" s="6"/>
      <c r="T62" s="10"/>
    </row>
    <row r="63" spans="2:20" ht="15" customHeight="1" x14ac:dyDescent="0.25">
      <c r="B63" s="20"/>
      <c r="C63" s="6"/>
      <c r="D63" s="6"/>
      <c r="E63" s="6"/>
      <c r="F63" s="6"/>
      <c r="G63" s="6"/>
      <c r="H63" s="6"/>
      <c r="I63" s="6"/>
      <c r="J63" s="6"/>
      <c r="L63" s="6"/>
      <c r="M63" s="7"/>
      <c r="N63" s="6"/>
      <c r="O63" s="6"/>
      <c r="P63" s="6"/>
      <c r="Q63" s="6"/>
      <c r="R63" s="6"/>
      <c r="S63" s="6"/>
      <c r="T63" s="10"/>
    </row>
    <row r="64" spans="2:20" ht="15" customHeight="1" x14ac:dyDescent="0.25">
      <c r="B64" s="20"/>
      <c r="C64" s="55"/>
      <c r="D64" s="6"/>
      <c r="E64" s="6"/>
      <c r="F64" s="6"/>
      <c r="G64" s="6"/>
      <c r="H64" s="6"/>
      <c r="I64" s="6"/>
      <c r="J64" s="6"/>
      <c r="L64" s="6"/>
      <c r="M64" s="7"/>
      <c r="N64" s="6"/>
      <c r="O64" s="6"/>
      <c r="P64" s="6"/>
      <c r="Q64" s="6"/>
      <c r="R64" s="6"/>
      <c r="S64" s="6"/>
      <c r="T64" s="10"/>
    </row>
    <row r="65" spans="2:20" ht="15" customHeight="1" x14ac:dyDescent="0.25">
      <c r="B65" s="20"/>
      <c r="C65" s="57" t="s">
        <v>29</v>
      </c>
      <c r="D65" s="6"/>
      <c r="E65" s="6"/>
      <c r="F65" s="6"/>
      <c r="G65" s="6"/>
      <c r="H65" s="6"/>
      <c r="I65" s="6"/>
      <c r="J65" s="6"/>
      <c r="L65" s="6"/>
      <c r="M65" s="7"/>
      <c r="N65" s="6"/>
      <c r="O65" s="6"/>
      <c r="P65" s="6"/>
      <c r="Q65" s="6"/>
      <c r="R65" s="6"/>
      <c r="S65" s="6"/>
      <c r="T65" s="10"/>
    </row>
    <row r="66" spans="2:20" ht="15" customHeight="1" x14ac:dyDescent="0.25">
      <c r="B66" s="20"/>
      <c r="C66" s="55"/>
      <c r="D66" s="6"/>
      <c r="E66" s="6"/>
      <c r="F66" s="6"/>
      <c r="G66" s="6"/>
      <c r="H66" s="6"/>
      <c r="I66" s="6"/>
      <c r="J66" s="6"/>
      <c r="L66" s="6"/>
      <c r="M66" s="7"/>
      <c r="N66" s="6"/>
      <c r="O66" s="6"/>
      <c r="P66" s="6"/>
      <c r="Q66" s="6"/>
      <c r="R66" s="6"/>
      <c r="S66" s="6"/>
      <c r="T66" s="10"/>
    </row>
    <row r="67" spans="2:20" ht="15" customHeight="1" x14ac:dyDescent="0.25">
      <c r="B67" s="20"/>
      <c r="C67" s="307" t="s">
        <v>206</v>
      </c>
      <c r="D67" s="308"/>
      <c r="E67" s="308"/>
      <c r="F67" s="308"/>
      <c r="G67" s="308"/>
      <c r="H67" s="308"/>
      <c r="I67" s="308"/>
      <c r="J67" s="308"/>
      <c r="K67" s="308"/>
      <c r="L67" s="308"/>
      <c r="M67" s="308"/>
      <c r="N67" s="308"/>
      <c r="O67" s="308"/>
      <c r="P67" s="308"/>
      <c r="Q67" s="308"/>
      <c r="R67" s="308"/>
      <c r="S67" s="308"/>
      <c r="T67" s="10"/>
    </row>
    <row r="68" spans="2:20" ht="15" customHeight="1" x14ac:dyDescent="0.25">
      <c r="B68" s="20"/>
      <c r="C68" s="6"/>
      <c r="D68" s="6"/>
      <c r="E68" s="6"/>
      <c r="F68" s="6"/>
      <c r="G68" s="6"/>
      <c r="H68" s="6"/>
      <c r="I68" s="6"/>
      <c r="J68" s="6"/>
      <c r="L68" s="6"/>
      <c r="M68" s="7"/>
      <c r="N68" s="6"/>
      <c r="O68" s="6"/>
      <c r="P68" s="6"/>
      <c r="Q68" s="6"/>
      <c r="R68" s="6"/>
      <c r="S68" s="6"/>
      <c r="T68" s="10"/>
    </row>
    <row r="69" spans="2:20" ht="15" customHeight="1" x14ac:dyDescent="0.25">
      <c r="B69" s="20"/>
      <c r="C69" s="307" t="s">
        <v>30</v>
      </c>
      <c r="D69" s="308"/>
      <c r="E69" s="308"/>
      <c r="F69" s="308"/>
      <c r="G69" s="308"/>
      <c r="H69" s="308"/>
      <c r="I69" s="308"/>
      <c r="J69" s="308"/>
      <c r="K69" s="308"/>
      <c r="L69" s="308"/>
      <c r="M69" s="308"/>
      <c r="N69" s="308"/>
      <c r="O69" s="308"/>
      <c r="P69" s="308"/>
      <c r="Q69" s="308"/>
      <c r="R69" s="308"/>
      <c r="S69" s="308"/>
      <c r="T69" s="10"/>
    </row>
    <row r="70" spans="2:20" ht="15" customHeight="1" x14ac:dyDescent="0.25">
      <c r="B70" s="20"/>
      <c r="C70" s="308"/>
      <c r="D70" s="308"/>
      <c r="E70" s="308"/>
      <c r="F70" s="308"/>
      <c r="G70" s="308"/>
      <c r="H70" s="308"/>
      <c r="I70" s="308"/>
      <c r="J70" s="308"/>
      <c r="K70" s="308"/>
      <c r="L70" s="308"/>
      <c r="M70" s="308"/>
      <c r="N70" s="308"/>
      <c r="O70" s="308"/>
      <c r="P70" s="308"/>
      <c r="Q70" s="308"/>
      <c r="R70" s="308"/>
      <c r="S70" s="308"/>
      <c r="T70" s="10"/>
    </row>
    <row r="71" spans="2:20" ht="15" customHeight="1" x14ac:dyDescent="0.25">
      <c r="B71" s="20"/>
      <c r="C71" s="6"/>
      <c r="D71" s="6"/>
      <c r="E71" s="6"/>
      <c r="F71" s="6"/>
      <c r="G71" s="6"/>
      <c r="H71" s="6"/>
      <c r="I71" s="6"/>
      <c r="J71" s="6"/>
      <c r="L71" s="6"/>
      <c r="M71" s="7"/>
      <c r="N71" s="6"/>
      <c r="O71" s="6"/>
      <c r="P71" s="6"/>
      <c r="Q71" s="6"/>
      <c r="R71" s="6"/>
      <c r="S71" s="6"/>
      <c r="T71" s="10"/>
    </row>
    <row r="72" spans="2:20" ht="15" customHeight="1" x14ac:dyDescent="0.25">
      <c r="B72" s="20"/>
      <c r="C72" s="6" t="s">
        <v>207</v>
      </c>
      <c r="D72" s="6"/>
      <c r="E72" s="6"/>
      <c r="F72" s="6"/>
      <c r="G72" s="6"/>
      <c r="H72" s="6"/>
      <c r="I72" s="6"/>
      <c r="J72" s="6"/>
      <c r="L72" s="6"/>
      <c r="M72" s="7"/>
      <c r="N72" s="6"/>
      <c r="O72" s="6"/>
      <c r="P72" s="6"/>
      <c r="Q72" s="6"/>
      <c r="R72" s="6"/>
      <c r="S72" s="6"/>
      <c r="T72" s="10"/>
    </row>
    <row r="73" spans="2:20" ht="15" customHeight="1" x14ac:dyDescent="0.25">
      <c r="B73" s="20"/>
      <c r="C73" s="6"/>
      <c r="D73" s="6"/>
      <c r="E73" s="6"/>
      <c r="F73" s="6"/>
      <c r="G73" s="6"/>
      <c r="H73" s="6"/>
      <c r="I73" s="6"/>
      <c r="J73" s="6"/>
      <c r="L73" s="6"/>
      <c r="M73" s="7"/>
      <c r="N73" s="6"/>
      <c r="O73" s="6"/>
      <c r="P73" s="6"/>
      <c r="Q73" s="6"/>
      <c r="R73" s="6"/>
      <c r="S73" s="6"/>
      <c r="T73" s="10"/>
    </row>
    <row r="74" spans="2:20" ht="15" customHeight="1" x14ac:dyDescent="0.25">
      <c r="B74" s="20"/>
      <c r="C74" s="307" t="s">
        <v>208</v>
      </c>
      <c r="D74" s="308"/>
      <c r="E74" s="308"/>
      <c r="F74" s="308"/>
      <c r="G74" s="308"/>
      <c r="H74" s="308"/>
      <c r="I74" s="308"/>
      <c r="J74" s="308"/>
      <c r="K74" s="308"/>
      <c r="L74" s="308"/>
      <c r="M74" s="308"/>
      <c r="N74" s="308"/>
      <c r="O74" s="308"/>
      <c r="P74" s="308"/>
      <c r="Q74" s="308"/>
      <c r="R74" s="308"/>
      <c r="S74" s="308"/>
      <c r="T74" s="10"/>
    </row>
    <row r="75" spans="2:20" ht="15" customHeight="1" x14ac:dyDescent="0.25">
      <c r="B75" s="20"/>
      <c r="C75" s="308"/>
      <c r="D75" s="308"/>
      <c r="E75" s="308"/>
      <c r="F75" s="308"/>
      <c r="G75" s="308"/>
      <c r="H75" s="308"/>
      <c r="I75" s="308"/>
      <c r="J75" s="308"/>
      <c r="K75" s="308"/>
      <c r="L75" s="308"/>
      <c r="M75" s="308"/>
      <c r="N75" s="308"/>
      <c r="O75" s="308"/>
      <c r="P75" s="308"/>
      <c r="Q75" s="308"/>
      <c r="R75" s="308"/>
      <c r="S75" s="308"/>
      <c r="T75" s="10"/>
    </row>
    <row r="76" spans="2:20" ht="15" customHeight="1" x14ac:dyDescent="0.25">
      <c r="B76" s="20"/>
      <c r="C76" s="6"/>
      <c r="D76" s="6"/>
      <c r="E76" s="6"/>
      <c r="F76" s="6"/>
      <c r="G76" s="6"/>
      <c r="H76" s="6"/>
      <c r="I76" s="6"/>
      <c r="J76" s="6"/>
      <c r="L76" s="6"/>
      <c r="M76" s="7"/>
      <c r="N76" s="6"/>
      <c r="O76" s="6"/>
      <c r="P76" s="6"/>
      <c r="Q76" s="6"/>
      <c r="R76" s="6"/>
      <c r="S76" s="6"/>
      <c r="T76" s="10"/>
    </row>
    <row r="77" spans="2:20" ht="15" customHeight="1" x14ac:dyDescent="0.25">
      <c r="B77" s="20"/>
      <c r="C77" s="307" t="s">
        <v>209</v>
      </c>
      <c r="D77" s="308"/>
      <c r="E77" s="308"/>
      <c r="F77" s="308"/>
      <c r="G77" s="308"/>
      <c r="H77" s="308"/>
      <c r="I77" s="308"/>
      <c r="J77" s="308"/>
      <c r="K77" s="308"/>
      <c r="L77" s="308"/>
      <c r="M77" s="308"/>
      <c r="N77" s="308"/>
      <c r="O77" s="308"/>
      <c r="P77" s="308"/>
      <c r="Q77" s="308"/>
      <c r="R77" s="308"/>
      <c r="S77" s="308"/>
      <c r="T77" s="10"/>
    </row>
    <row r="78" spans="2:20" ht="15" customHeight="1" x14ac:dyDescent="0.25">
      <c r="B78" s="20"/>
      <c r="C78" s="308"/>
      <c r="D78" s="308"/>
      <c r="E78" s="308"/>
      <c r="F78" s="308"/>
      <c r="G78" s="308"/>
      <c r="H78" s="308"/>
      <c r="I78" s="308"/>
      <c r="J78" s="308"/>
      <c r="K78" s="308"/>
      <c r="L78" s="308"/>
      <c r="M78" s="308"/>
      <c r="N78" s="308"/>
      <c r="O78" s="308"/>
      <c r="P78" s="308"/>
      <c r="Q78" s="308"/>
      <c r="R78" s="308"/>
      <c r="S78" s="308"/>
      <c r="T78" s="10"/>
    </row>
    <row r="79" spans="2:20" ht="15" customHeight="1" x14ac:dyDescent="0.25">
      <c r="B79" s="20"/>
      <c r="C79" s="215"/>
      <c r="D79" s="215"/>
      <c r="E79" s="215"/>
      <c r="F79" s="215"/>
      <c r="G79" s="215"/>
      <c r="H79" s="215"/>
      <c r="I79" s="215"/>
      <c r="J79" s="215"/>
      <c r="K79" s="215"/>
      <c r="L79" s="215"/>
      <c r="M79" s="215"/>
      <c r="N79" s="215"/>
      <c r="O79" s="215"/>
      <c r="P79" s="215"/>
      <c r="Q79" s="215"/>
      <c r="R79" s="215"/>
      <c r="S79" s="215"/>
      <c r="T79" s="10"/>
    </row>
    <row r="80" spans="2:20" ht="15" customHeight="1" x14ac:dyDescent="0.25">
      <c r="B80" s="20"/>
      <c r="C80" s="55"/>
      <c r="D80" s="6"/>
      <c r="E80" s="6"/>
      <c r="F80" s="6"/>
      <c r="G80" s="6"/>
      <c r="H80" s="6"/>
      <c r="I80" s="6"/>
      <c r="J80" s="6"/>
      <c r="L80" s="6"/>
      <c r="M80" s="7"/>
      <c r="N80" s="6"/>
      <c r="O80" s="6"/>
      <c r="P80" s="6"/>
      <c r="Q80" s="6"/>
      <c r="R80" s="6"/>
      <c r="S80" s="6"/>
      <c r="T80" s="10"/>
    </row>
    <row r="81" spans="2:20" ht="15" customHeight="1" x14ac:dyDescent="0.25">
      <c r="B81" s="20"/>
      <c r="C81" s="57" t="s">
        <v>210</v>
      </c>
      <c r="D81" s="6"/>
      <c r="E81" s="6"/>
      <c r="F81" s="6"/>
      <c r="G81" s="6"/>
      <c r="H81" s="6"/>
      <c r="I81" s="6"/>
      <c r="J81" s="6"/>
      <c r="L81" s="6"/>
      <c r="M81" s="7"/>
      <c r="N81" s="6"/>
      <c r="O81" s="6"/>
      <c r="P81" s="6"/>
      <c r="Q81" s="6"/>
      <c r="R81" s="6"/>
      <c r="S81" s="6"/>
      <c r="T81" s="10"/>
    </row>
    <row r="82" spans="2:20" ht="15.75" customHeight="1" x14ac:dyDescent="0.25">
      <c r="B82" s="20"/>
      <c r="C82" s="55"/>
      <c r="D82" s="6"/>
      <c r="E82" s="6"/>
      <c r="F82" s="6"/>
      <c r="G82" s="6"/>
      <c r="H82" s="6"/>
      <c r="I82" s="6"/>
      <c r="J82" s="6"/>
      <c r="L82" s="6"/>
      <c r="M82" s="7"/>
      <c r="N82" s="6"/>
      <c r="O82" s="6"/>
      <c r="P82" s="6"/>
      <c r="Q82" s="6"/>
      <c r="R82" s="6"/>
      <c r="S82" s="6"/>
      <c r="T82" s="10"/>
    </row>
    <row r="83" spans="2:20" ht="15" customHeight="1" x14ac:dyDescent="0.25">
      <c r="B83" s="20"/>
      <c r="C83" s="6" t="s">
        <v>36</v>
      </c>
      <c r="D83" s="6"/>
      <c r="E83" s="6"/>
      <c r="F83" s="6"/>
      <c r="G83" s="6"/>
      <c r="H83" s="6"/>
      <c r="I83" s="6"/>
      <c r="J83" s="6"/>
      <c r="L83" s="6"/>
      <c r="M83" s="7"/>
      <c r="N83" s="6"/>
      <c r="O83" s="6"/>
      <c r="P83" s="6"/>
      <c r="Q83" s="6"/>
      <c r="R83" s="6"/>
      <c r="S83" s="6"/>
      <c r="T83" s="10"/>
    </row>
    <row r="84" spans="2:20" ht="15" customHeight="1" x14ac:dyDescent="0.25">
      <c r="B84" s="20"/>
      <c r="C84" s="6"/>
      <c r="D84" s="6"/>
      <c r="E84" s="6"/>
      <c r="F84" s="6"/>
      <c r="G84" s="6"/>
      <c r="H84" s="6"/>
      <c r="I84" s="6"/>
      <c r="J84" s="6"/>
      <c r="L84" s="6"/>
      <c r="M84" s="7"/>
      <c r="N84" s="6"/>
      <c r="O84" s="6"/>
      <c r="P84" s="6"/>
      <c r="Q84" s="6"/>
      <c r="R84" s="6"/>
      <c r="S84" s="6"/>
      <c r="T84" s="10"/>
    </row>
    <row r="85" spans="2:20" ht="15" customHeight="1" x14ac:dyDescent="0.25">
      <c r="B85" s="20"/>
      <c r="C85" s="6" t="s">
        <v>39</v>
      </c>
      <c r="D85" s="6"/>
      <c r="E85" s="6"/>
      <c r="F85" s="6"/>
      <c r="G85" s="6"/>
      <c r="H85" s="6"/>
      <c r="I85" s="6"/>
      <c r="J85" s="6"/>
      <c r="L85" s="6"/>
      <c r="M85" s="7"/>
      <c r="N85" s="6"/>
      <c r="O85" s="6"/>
      <c r="P85" s="6"/>
      <c r="Q85" s="6"/>
      <c r="R85" s="6"/>
      <c r="S85" s="6"/>
      <c r="T85" s="10"/>
    </row>
    <row r="86" spans="2:20" ht="15" customHeight="1" x14ac:dyDescent="0.25">
      <c r="B86" s="20"/>
      <c r="C86" s="6"/>
      <c r="D86" s="6"/>
      <c r="E86" s="6"/>
      <c r="F86" s="6"/>
      <c r="G86" s="6"/>
      <c r="H86" s="6"/>
      <c r="I86" s="6"/>
      <c r="J86" s="6"/>
      <c r="L86" s="6"/>
      <c r="M86" s="7"/>
      <c r="N86" s="6"/>
      <c r="O86" s="6"/>
      <c r="P86" s="6"/>
      <c r="Q86" s="6"/>
      <c r="R86" s="6"/>
      <c r="S86" s="6"/>
      <c r="T86" s="10"/>
    </row>
    <row r="87" spans="2:20" ht="15" customHeight="1" x14ac:dyDescent="0.25">
      <c r="B87" s="20"/>
      <c r="C87" s="6" t="s">
        <v>40</v>
      </c>
      <c r="D87" s="6"/>
      <c r="E87" s="6"/>
      <c r="F87" s="6"/>
      <c r="G87" s="6"/>
      <c r="H87" s="6"/>
      <c r="I87" s="6"/>
      <c r="J87" s="6"/>
      <c r="L87" s="6"/>
      <c r="M87" s="7"/>
      <c r="N87" s="6"/>
      <c r="O87" s="6"/>
      <c r="P87" s="6"/>
      <c r="Q87" s="6"/>
      <c r="R87" s="6"/>
      <c r="S87" s="6"/>
      <c r="T87" s="10"/>
    </row>
    <row r="88" spans="2:20" ht="15" customHeight="1" x14ac:dyDescent="0.25">
      <c r="B88" s="20"/>
      <c r="C88" s="6"/>
      <c r="D88" s="6"/>
      <c r="E88" s="6"/>
      <c r="F88" s="6"/>
      <c r="G88" s="6"/>
      <c r="H88" s="6"/>
      <c r="I88" s="6"/>
      <c r="J88" s="6"/>
      <c r="L88" s="6"/>
      <c r="M88" s="7"/>
      <c r="N88" s="6"/>
      <c r="O88" s="6"/>
      <c r="P88" s="6"/>
      <c r="Q88" s="6"/>
      <c r="R88" s="6"/>
      <c r="S88" s="6"/>
      <c r="T88" s="10"/>
    </row>
    <row r="89" spans="2:20" ht="15" customHeight="1" x14ac:dyDescent="0.2">
      <c r="B89" s="20"/>
      <c r="C89" s="59" t="s">
        <v>13</v>
      </c>
      <c r="D89" s="6" t="s">
        <v>37</v>
      </c>
      <c r="E89" s="6"/>
      <c r="F89" s="6"/>
      <c r="G89" s="6"/>
      <c r="H89" s="6"/>
      <c r="I89" s="6"/>
      <c r="J89" s="6"/>
      <c r="L89" s="6"/>
      <c r="M89" s="7"/>
      <c r="N89" s="6"/>
      <c r="O89" s="6"/>
      <c r="P89" s="6"/>
      <c r="Q89" s="6"/>
      <c r="R89" s="6"/>
      <c r="S89" s="6"/>
      <c r="T89" s="10"/>
    </row>
    <row r="90" spans="2:20" ht="15" customHeight="1" x14ac:dyDescent="0.2">
      <c r="B90" s="20"/>
      <c r="C90" s="59" t="s">
        <v>13</v>
      </c>
      <c r="D90" s="6" t="s">
        <v>38</v>
      </c>
      <c r="E90" s="6"/>
      <c r="F90" s="6"/>
      <c r="G90" s="6"/>
      <c r="H90" s="6"/>
      <c r="I90" s="6"/>
      <c r="J90" s="6"/>
      <c r="L90" s="6"/>
      <c r="M90" s="7"/>
      <c r="N90" s="6"/>
      <c r="O90" s="6"/>
      <c r="P90" s="6"/>
      <c r="Q90" s="6"/>
      <c r="R90" s="6"/>
      <c r="S90" s="6"/>
      <c r="T90" s="10"/>
    </row>
    <row r="91" spans="2:20" ht="15" customHeight="1" x14ac:dyDescent="0.2">
      <c r="B91" s="20"/>
      <c r="C91" s="59" t="s">
        <v>13</v>
      </c>
      <c r="D91" s="6" t="s">
        <v>211</v>
      </c>
      <c r="E91" s="6"/>
      <c r="F91" s="6"/>
      <c r="G91" s="6"/>
      <c r="H91" s="6"/>
      <c r="I91" s="6"/>
      <c r="J91" s="6"/>
      <c r="L91" s="6"/>
      <c r="M91" s="7"/>
      <c r="N91" s="6"/>
      <c r="O91" s="6"/>
      <c r="P91" s="6"/>
      <c r="Q91" s="6"/>
      <c r="R91" s="6"/>
      <c r="S91" s="6"/>
      <c r="T91" s="10"/>
    </row>
    <row r="92" spans="2:20" ht="15" customHeight="1" x14ac:dyDescent="0.2">
      <c r="B92" s="20"/>
      <c r="C92" s="59" t="s">
        <v>13</v>
      </c>
      <c r="D92" s="6" t="s">
        <v>212</v>
      </c>
      <c r="E92" s="6"/>
      <c r="F92" s="6"/>
      <c r="G92" s="6"/>
      <c r="H92" s="6"/>
      <c r="I92" s="6"/>
      <c r="J92" s="6"/>
      <c r="L92" s="6"/>
      <c r="M92" s="7"/>
      <c r="N92" s="6"/>
      <c r="O92" s="6"/>
      <c r="P92" s="6"/>
      <c r="Q92" s="6"/>
      <c r="R92" s="6"/>
      <c r="S92" s="6"/>
      <c r="T92" s="10"/>
    </row>
    <row r="93" spans="2:20" ht="15" customHeight="1" x14ac:dyDescent="0.25">
      <c r="B93" s="20"/>
      <c r="C93" s="55"/>
      <c r="D93" s="6"/>
      <c r="E93" s="6"/>
      <c r="F93" s="6"/>
      <c r="G93" s="6"/>
      <c r="H93" s="6"/>
      <c r="I93" s="6"/>
      <c r="J93" s="6"/>
      <c r="L93" s="6"/>
      <c r="M93" s="7"/>
      <c r="N93" s="6"/>
      <c r="O93" s="6"/>
      <c r="P93" s="6"/>
      <c r="Q93" s="6"/>
      <c r="R93" s="6"/>
      <c r="S93" s="6"/>
      <c r="T93" s="10"/>
    </row>
    <row r="94" spans="2:20" ht="15" customHeight="1" x14ac:dyDescent="0.25">
      <c r="B94" s="20"/>
      <c r="C94" s="6" t="s">
        <v>238</v>
      </c>
      <c r="D94" s="6"/>
      <c r="E94" s="6"/>
      <c r="F94" s="6"/>
      <c r="G94" s="6"/>
      <c r="H94" s="6"/>
      <c r="I94" s="6"/>
      <c r="J94" s="6"/>
      <c r="L94" s="6"/>
      <c r="M94" s="7"/>
      <c r="N94" s="6"/>
      <c r="O94" s="6"/>
      <c r="P94" s="6"/>
      <c r="Q94" s="6"/>
      <c r="R94" s="6"/>
      <c r="S94" s="6"/>
      <c r="T94" s="10"/>
    </row>
    <row r="95" spans="2:20" ht="15" customHeight="1" x14ac:dyDescent="0.25">
      <c r="B95" s="20"/>
      <c r="C95" s="6"/>
      <c r="D95" s="6"/>
      <c r="E95" s="6"/>
      <c r="F95" s="6"/>
      <c r="G95" s="6"/>
      <c r="H95" s="6"/>
      <c r="I95" s="6"/>
      <c r="J95" s="6"/>
      <c r="L95" s="6"/>
      <c r="M95" s="7"/>
      <c r="N95" s="6"/>
      <c r="O95" s="6"/>
      <c r="P95" s="6"/>
      <c r="Q95" s="6"/>
      <c r="R95" s="6"/>
      <c r="S95" s="6"/>
      <c r="T95" s="10"/>
    </row>
    <row r="96" spans="2:20" ht="15" customHeight="1" x14ac:dyDescent="0.2">
      <c r="B96" s="20"/>
      <c r="C96" s="59" t="s">
        <v>13</v>
      </c>
      <c r="D96" s="6" t="s">
        <v>213</v>
      </c>
      <c r="E96" s="6"/>
      <c r="F96" s="6"/>
      <c r="G96" s="6"/>
      <c r="H96" s="6"/>
      <c r="I96" s="6"/>
      <c r="J96" s="6"/>
      <c r="L96" s="6"/>
      <c r="M96" s="7"/>
      <c r="N96" s="6"/>
      <c r="O96" s="6"/>
      <c r="P96" s="6"/>
      <c r="Q96" s="6"/>
      <c r="R96" s="6"/>
      <c r="S96" s="6"/>
      <c r="T96" s="10"/>
    </row>
    <row r="97" spans="2:20" ht="15" customHeight="1" x14ac:dyDescent="0.2">
      <c r="B97" s="20"/>
      <c r="C97" s="59" t="s">
        <v>13</v>
      </c>
      <c r="D97" s="6" t="s">
        <v>214</v>
      </c>
      <c r="E97" s="6"/>
      <c r="F97" s="6"/>
      <c r="G97" s="6"/>
      <c r="H97" s="6"/>
      <c r="I97" s="6"/>
      <c r="J97" s="6"/>
      <c r="L97" s="6"/>
      <c r="M97" s="7"/>
      <c r="N97" s="6"/>
      <c r="O97" s="6"/>
      <c r="P97" s="6"/>
      <c r="Q97" s="6"/>
      <c r="R97" s="6"/>
      <c r="S97" s="6"/>
      <c r="T97" s="10"/>
    </row>
    <row r="98" spans="2:20" ht="15" customHeight="1" x14ac:dyDescent="0.2">
      <c r="B98" s="20"/>
      <c r="C98" s="59" t="s">
        <v>13</v>
      </c>
      <c r="D98" s="6" t="s">
        <v>215</v>
      </c>
      <c r="E98" s="6"/>
      <c r="F98" s="6"/>
      <c r="G98" s="6"/>
      <c r="H98" s="6"/>
      <c r="I98" s="6"/>
      <c r="J98" s="6"/>
      <c r="L98" s="6"/>
      <c r="M98" s="7"/>
      <c r="N98" s="6"/>
      <c r="O98" s="6"/>
      <c r="P98" s="6"/>
      <c r="Q98" s="6"/>
      <c r="R98" s="6"/>
      <c r="S98" s="6"/>
      <c r="T98" s="10"/>
    </row>
    <row r="99" spans="2:20" ht="15" customHeight="1" x14ac:dyDescent="0.25">
      <c r="B99" s="20"/>
      <c r="C99" s="6"/>
      <c r="D99" s="6"/>
      <c r="E99" s="6"/>
      <c r="F99" s="6"/>
      <c r="G99" s="6"/>
      <c r="H99" s="6"/>
      <c r="I99" s="6"/>
      <c r="J99" s="6"/>
      <c r="L99" s="6"/>
      <c r="M99" s="7"/>
      <c r="N99" s="6"/>
      <c r="O99" s="6"/>
      <c r="P99" s="6"/>
      <c r="Q99" s="6"/>
      <c r="R99" s="6"/>
      <c r="S99" s="6"/>
      <c r="T99" s="10"/>
    </row>
    <row r="100" spans="2:20" ht="15" customHeight="1" x14ac:dyDescent="0.25">
      <c r="B100" s="20"/>
      <c r="C100" s="307" t="s">
        <v>41</v>
      </c>
      <c r="D100" s="311"/>
      <c r="E100" s="311"/>
      <c r="F100" s="311"/>
      <c r="G100" s="311"/>
      <c r="H100" s="311"/>
      <c r="I100" s="311"/>
      <c r="J100" s="311"/>
      <c r="K100" s="311"/>
      <c r="L100" s="311"/>
      <c r="M100" s="311"/>
      <c r="N100" s="311"/>
      <c r="O100" s="311"/>
      <c r="P100" s="311"/>
      <c r="Q100" s="311"/>
      <c r="R100" s="311"/>
      <c r="S100" s="311"/>
      <c r="T100" s="10"/>
    </row>
    <row r="101" spans="2:20" ht="15" customHeight="1" x14ac:dyDescent="0.25">
      <c r="B101" s="20"/>
      <c r="C101" s="311"/>
      <c r="D101" s="311"/>
      <c r="E101" s="311"/>
      <c r="F101" s="311"/>
      <c r="G101" s="311"/>
      <c r="H101" s="311"/>
      <c r="I101" s="311"/>
      <c r="J101" s="311"/>
      <c r="K101" s="311"/>
      <c r="L101" s="311"/>
      <c r="M101" s="311"/>
      <c r="N101" s="311"/>
      <c r="O101" s="311"/>
      <c r="P101" s="311"/>
      <c r="Q101" s="311"/>
      <c r="R101" s="311"/>
      <c r="S101" s="311"/>
      <c r="T101" s="10"/>
    </row>
    <row r="102" spans="2:20" ht="15" customHeight="1" x14ac:dyDescent="0.25">
      <c r="B102" s="20"/>
      <c r="C102" s="15"/>
      <c r="D102" s="6"/>
      <c r="E102" s="6"/>
      <c r="F102" s="6"/>
      <c r="G102" s="6"/>
      <c r="H102" s="6"/>
      <c r="I102" s="6"/>
      <c r="J102" s="6"/>
      <c r="L102" s="6"/>
      <c r="M102" s="7"/>
      <c r="N102" s="6"/>
      <c r="O102" s="6"/>
      <c r="P102" s="6"/>
      <c r="Q102" s="6"/>
      <c r="R102" s="6"/>
      <c r="S102" s="6"/>
      <c r="T102" s="10"/>
    </row>
    <row r="103" spans="2:20" ht="15" customHeight="1" thickBot="1" x14ac:dyDescent="0.3">
      <c r="B103" s="22"/>
      <c r="C103" s="11"/>
      <c r="D103" s="11"/>
      <c r="E103" s="11"/>
      <c r="F103" s="11"/>
      <c r="G103" s="11"/>
      <c r="H103" s="11"/>
      <c r="I103" s="11"/>
      <c r="J103" s="11"/>
      <c r="K103" s="12"/>
      <c r="L103" s="11"/>
      <c r="M103" s="13"/>
      <c r="N103" s="11"/>
      <c r="O103" s="11"/>
      <c r="P103" s="11"/>
      <c r="Q103" s="11"/>
      <c r="R103" s="11"/>
      <c r="S103" s="11"/>
      <c r="T103" s="14"/>
    </row>
    <row r="104" spans="2:20" x14ac:dyDescent="0.25"/>
    <row r="105" spans="2:20" x14ac:dyDescent="0.25"/>
    <row r="106" spans="2:20" x14ac:dyDescent="0.25"/>
    <row r="107" spans="2:20" x14ac:dyDescent="0.25"/>
    <row r="108" spans="2:20" x14ac:dyDescent="0.25"/>
    <row r="109" spans="2:20" x14ac:dyDescent="0.25"/>
    <row r="110" spans="2:20" x14ac:dyDescent="0.25"/>
    <row r="111" spans="2:20" ht="18" x14ac:dyDescent="0.25">
      <c r="K111" s="301" t="s">
        <v>32</v>
      </c>
      <c r="L111" s="30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14">
    <mergeCell ref="K111:L111"/>
    <mergeCell ref="C3:S3"/>
    <mergeCell ref="C17:S17"/>
    <mergeCell ref="C19:S22"/>
    <mergeCell ref="C24:S25"/>
    <mergeCell ref="C50:S51"/>
    <mergeCell ref="C55:S57"/>
    <mergeCell ref="C59:S60"/>
    <mergeCell ref="C67:S67"/>
    <mergeCell ref="C69:S70"/>
    <mergeCell ref="C74:S75"/>
    <mergeCell ref="C77:S78"/>
    <mergeCell ref="C100:S101"/>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0"/>
  <sheetViews>
    <sheetView showGridLines="0" showZeros="0" tabSelected="1" topLeftCell="E46" zoomScale="70" zoomScaleNormal="70" zoomScalePageLayoutView="60" workbookViewId="0">
      <selection activeCell="G47" sqref="G47"/>
    </sheetView>
  </sheetViews>
  <sheetFormatPr baseColWidth="10" defaultColWidth="0" defaultRowHeight="12" zeroHeight="1" x14ac:dyDescent="0.25"/>
  <cols>
    <col min="1" max="2" width="1.42578125" style="239" customWidth="1"/>
    <col min="3" max="3" width="23.7109375" style="239" customWidth="1"/>
    <col min="4" max="4" width="21.28515625" style="239" customWidth="1"/>
    <col min="5" max="5" width="28.42578125" style="239" customWidth="1"/>
    <col min="6" max="6" width="20.7109375" style="239" customWidth="1"/>
    <col min="7" max="7" width="95.85546875" style="239" customWidth="1"/>
    <col min="8" max="8" width="14.85546875" style="239" customWidth="1"/>
    <col min="9" max="9" width="105.140625" style="241" customWidth="1"/>
    <col min="10" max="10" width="1.140625" style="239" customWidth="1"/>
    <col min="11" max="11" width="2.42578125" style="239" customWidth="1"/>
    <col min="12" max="12" width="11.42578125" style="239" customWidth="1"/>
    <col min="13" max="13" width="6.42578125" style="239" customWidth="1"/>
    <col min="14" max="17" width="0" style="239" hidden="1" customWidth="1"/>
    <col min="18" max="16384" width="11.42578125" style="239" hidden="1"/>
  </cols>
  <sheetData>
    <row r="1" spans="2:14" ht="6" customHeight="1" thickBot="1" x14ac:dyDescent="0.3">
      <c r="C1" s="240"/>
      <c r="G1" s="239" t="s">
        <v>5</v>
      </c>
    </row>
    <row r="2" spans="2:14" ht="91.5" customHeight="1" x14ac:dyDescent="0.25">
      <c r="B2" s="242"/>
      <c r="C2" s="243"/>
      <c r="D2" s="244"/>
      <c r="E2" s="244"/>
      <c r="F2" s="244"/>
      <c r="G2" s="244"/>
      <c r="H2" s="244"/>
      <c r="I2" s="245"/>
      <c r="J2" s="246"/>
    </row>
    <row r="3" spans="2:14" ht="33" customHeight="1" x14ac:dyDescent="0.25">
      <c r="B3" s="247"/>
      <c r="C3" s="341" t="s">
        <v>235</v>
      </c>
      <c r="D3" s="342"/>
      <c r="E3" s="342"/>
      <c r="F3" s="342"/>
      <c r="G3" s="342"/>
      <c r="H3" s="342"/>
      <c r="I3" s="342"/>
      <c r="J3" s="248"/>
      <c r="K3" s="249"/>
      <c r="L3" s="249"/>
      <c r="M3" s="249"/>
      <c r="N3" s="249"/>
    </row>
    <row r="4" spans="2:14" ht="9" customHeight="1" thickBot="1" x14ac:dyDescent="0.3">
      <c r="B4" s="247"/>
      <c r="C4" s="250"/>
      <c r="D4" s="251"/>
      <c r="E4" s="251"/>
      <c r="F4" s="251"/>
      <c r="G4" s="251"/>
      <c r="H4" s="251"/>
      <c r="I4" s="252"/>
      <c r="J4" s="253"/>
    </row>
    <row r="5" spans="2:14" ht="27.75" customHeight="1" x14ac:dyDescent="0.25">
      <c r="B5" s="247"/>
      <c r="C5" s="347" t="s">
        <v>6</v>
      </c>
      <c r="D5" s="348"/>
      <c r="E5" s="348"/>
      <c r="F5" s="348"/>
      <c r="G5" s="351" t="s">
        <v>24</v>
      </c>
      <c r="H5" s="352"/>
      <c r="I5" s="353"/>
      <c r="J5" s="253"/>
    </row>
    <row r="6" spans="2:14" ht="28.5" customHeight="1" thickBot="1" x14ac:dyDescent="0.3">
      <c r="B6" s="247"/>
      <c r="C6" s="349" t="s">
        <v>253</v>
      </c>
      <c r="D6" s="350"/>
      <c r="E6" s="350"/>
      <c r="F6" s="350"/>
      <c r="G6" s="357">
        <f>((D10+D22+D33+D69)/4)</f>
        <v>48.512896825396822</v>
      </c>
      <c r="H6" s="358"/>
      <c r="I6" s="359"/>
      <c r="J6" s="253"/>
    </row>
    <row r="7" spans="2:14" ht="15" customHeight="1" thickBot="1" x14ac:dyDescent="0.3">
      <c r="B7" s="247"/>
      <c r="C7" s="250"/>
      <c r="D7" s="251"/>
      <c r="E7" s="251"/>
      <c r="F7" s="251"/>
      <c r="G7" s="251"/>
      <c r="H7" s="251"/>
      <c r="I7" s="252"/>
      <c r="J7" s="253"/>
    </row>
    <row r="8" spans="2:14" ht="26.25" customHeight="1" x14ac:dyDescent="0.25">
      <c r="B8" s="247"/>
      <c r="C8" s="354" t="s">
        <v>46</v>
      </c>
      <c r="D8" s="343" t="s">
        <v>23</v>
      </c>
      <c r="E8" s="343" t="s">
        <v>25</v>
      </c>
      <c r="F8" s="343" t="s">
        <v>23</v>
      </c>
      <c r="G8" s="343" t="s">
        <v>4</v>
      </c>
      <c r="H8" s="343" t="s">
        <v>10</v>
      </c>
      <c r="I8" s="345" t="s">
        <v>178</v>
      </c>
      <c r="J8" s="253"/>
      <c r="K8" s="254"/>
    </row>
    <row r="9" spans="2:14" ht="17.45" customHeight="1" thickBot="1" x14ac:dyDescent="0.3">
      <c r="B9" s="247"/>
      <c r="C9" s="355"/>
      <c r="D9" s="344"/>
      <c r="E9" s="356"/>
      <c r="F9" s="344"/>
      <c r="G9" s="344"/>
      <c r="H9" s="344"/>
      <c r="I9" s="346"/>
      <c r="J9" s="253"/>
      <c r="K9" s="254"/>
    </row>
    <row r="10" spans="2:14" ht="408.75" customHeight="1" x14ac:dyDescent="0.25">
      <c r="B10" s="247"/>
      <c r="C10" s="312" t="s">
        <v>45</v>
      </c>
      <c r="D10" s="315">
        <f>(((F10+F16+F17)/3)+F18)/2</f>
        <v>53.291666666666664</v>
      </c>
      <c r="E10" s="368" t="s">
        <v>54</v>
      </c>
      <c r="F10" s="325">
        <f>(H10+H11+H13+H14+H15)/5</f>
        <v>86</v>
      </c>
      <c r="G10" s="255" t="s">
        <v>239</v>
      </c>
      <c r="H10" s="256">
        <v>90</v>
      </c>
      <c r="I10" s="257" t="s">
        <v>254</v>
      </c>
      <c r="J10" s="253"/>
      <c r="K10" s="254"/>
    </row>
    <row r="11" spans="2:14" ht="349.5" customHeight="1" x14ac:dyDescent="0.25">
      <c r="B11" s="247"/>
      <c r="C11" s="313"/>
      <c r="D11" s="316"/>
      <c r="E11" s="329"/>
      <c r="F11" s="321"/>
      <c r="G11" s="258" t="s">
        <v>155</v>
      </c>
      <c r="H11" s="339">
        <v>90</v>
      </c>
      <c r="I11" s="337" t="s">
        <v>255</v>
      </c>
      <c r="J11" s="253"/>
      <c r="K11" s="254"/>
      <c r="L11" s="259" t="s">
        <v>32</v>
      </c>
    </row>
    <row r="12" spans="2:14" ht="397.5" customHeight="1" x14ac:dyDescent="0.25">
      <c r="B12" s="247"/>
      <c r="C12" s="313"/>
      <c r="D12" s="316"/>
      <c r="E12" s="329"/>
      <c r="F12" s="321"/>
      <c r="G12" s="258" t="s">
        <v>218</v>
      </c>
      <c r="H12" s="340"/>
      <c r="I12" s="337"/>
      <c r="J12" s="253"/>
      <c r="K12" s="254"/>
      <c r="L12" s="260" t="s">
        <v>33</v>
      </c>
    </row>
    <row r="13" spans="2:14" ht="49.5" customHeight="1" x14ac:dyDescent="0.25">
      <c r="B13" s="247"/>
      <c r="C13" s="313"/>
      <c r="D13" s="316"/>
      <c r="E13" s="329"/>
      <c r="F13" s="321"/>
      <c r="G13" s="261" t="s">
        <v>156</v>
      </c>
      <c r="H13" s="262">
        <v>100</v>
      </c>
      <c r="I13" s="263" t="s">
        <v>251</v>
      </c>
      <c r="J13" s="253"/>
      <c r="K13" s="254"/>
    </row>
    <row r="14" spans="2:14" ht="218.45" customHeight="1" x14ac:dyDescent="0.25">
      <c r="B14" s="247"/>
      <c r="C14" s="313"/>
      <c r="D14" s="316"/>
      <c r="E14" s="329"/>
      <c r="F14" s="321"/>
      <c r="G14" s="261" t="s">
        <v>128</v>
      </c>
      <c r="H14" s="262">
        <v>75</v>
      </c>
      <c r="I14" s="263" t="s">
        <v>256</v>
      </c>
      <c r="J14" s="253"/>
      <c r="K14" s="254"/>
      <c r="L14" s="259"/>
    </row>
    <row r="15" spans="2:14" ht="139.5" customHeight="1" x14ac:dyDescent="0.25">
      <c r="B15" s="247"/>
      <c r="C15" s="313"/>
      <c r="D15" s="316"/>
      <c r="E15" s="330"/>
      <c r="F15" s="324"/>
      <c r="G15" s="264" t="s">
        <v>137</v>
      </c>
      <c r="H15" s="265">
        <v>75</v>
      </c>
      <c r="I15" s="266" t="s">
        <v>257</v>
      </c>
      <c r="J15" s="253"/>
      <c r="K15" s="254"/>
      <c r="L15" s="259"/>
    </row>
    <row r="16" spans="2:14" ht="161.44999999999999" customHeight="1" x14ac:dyDescent="0.25">
      <c r="B16" s="247"/>
      <c r="C16" s="313"/>
      <c r="D16" s="316"/>
      <c r="E16" s="267" t="s">
        <v>55</v>
      </c>
      <c r="F16" s="268">
        <f>H16</f>
        <v>60</v>
      </c>
      <c r="G16" s="269" t="s">
        <v>219</v>
      </c>
      <c r="H16" s="270">
        <v>60</v>
      </c>
      <c r="I16" s="271" t="s">
        <v>258</v>
      </c>
      <c r="J16" s="253"/>
      <c r="K16" s="254"/>
      <c r="L16" s="259"/>
    </row>
    <row r="17" spans="2:12" ht="208.5" customHeight="1" x14ac:dyDescent="0.25">
      <c r="B17" s="247"/>
      <c r="C17" s="313"/>
      <c r="D17" s="316"/>
      <c r="E17" s="267" t="s">
        <v>56</v>
      </c>
      <c r="F17" s="268">
        <f>H17</f>
        <v>80</v>
      </c>
      <c r="G17" s="272" t="s">
        <v>220</v>
      </c>
      <c r="H17" s="270">
        <v>80</v>
      </c>
      <c r="I17" s="271" t="s">
        <v>259</v>
      </c>
      <c r="J17" s="253"/>
      <c r="K17" s="254"/>
      <c r="L17" s="259"/>
    </row>
    <row r="18" spans="2:12" ht="142.5" customHeight="1" x14ac:dyDescent="0.25">
      <c r="B18" s="247"/>
      <c r="C18" s="313"/>
      <c r="D18" s="316"/>
      <c r="E18" s="366" t="s">
        <v>47</v>
      </c>
      <c r="F18" s="320">
        <f>(H18+H19+H20+H21)/4</f>
        <v>31.25</v>
      </c>
      <c r="G18" s="273" t="s">
        <v>82</v>
      </c>
      <c r="H18" s="274">
        <v>65</v>
      </c>
      <c r="I18" s="275" t="s">
        <v>260</v>
      </c>
      <c r="J18" s="253"/>
      <c r="K18" s="254"/>
      <c r="L18" s="259"/>
    </row>
    <row r="19" spans="2:12" ht="131.25" customHeight="1" x14ac:dyDescent="0.25">
      <c r="B19" s="247"/>
      <c r="C19" s="313"/>
      <c r="D19" s="316"/>
      <c r="E19" s="329"/>
      <c r="F19" s="321"/>
      <c r="G19" s="258" t="s">
        <v>81</v>
      </c>
      <c r="H19" s="262">
        <v>60</v>
      </c>
      <c r="I19" s="263" t="s">
        <v>261</v>
      </c>
      <c r="J19" s="253"/>
      <c r="K19" s="254"/>
    </row>
    <row r="20" spans="2:12" ht="105" customHeight="1" x14ac:dyDescent="0.25">
      <c r="B20" s="247"/>
      <c r="C20" s="313"/>
      <c r="D20" s="316"/>
      <c r="E20" s="329"/>
      <c r="F20" s="321"/>
      <c r="G20" s="258" t="s">
        <v>138</v>
      </c>
      <c r="H20" s="262"/>
      <c r="I20" s="263" t="s">
        <v>262</v>
      </c>
      <c r="J20" s="253"/>
      <c r="K20" s="254"/>
    </row>
    <row r="21" spans="2:12" ht="192.75" customHeight="1" thickBot="1" x14ac:dyDescent="0.3">
      <c r="B21" s="247"/>
      <c r="C21" s="314"/>
      <c r="D21" s="317"/>
      <c r="E21" s="367"/>
      <c r="F21" s="322"/>
      <c r="G21" s="276" t="s">
        <v>139</v>
      </c>
      <c r="H21" s="277"/>
      <c r="I21" s="278" t="s">
        <v>263</v>
      </c>
      <c r="J21" s="253"/>
      <c r="K21" s="254"/>
    </row>
    <row r="22" spans="2:12" ht="409.5" customHeight="1" x14ac:dyDescent="0.25">
      <c r="B22" s="247"/>
      <c r="C22" s="327" t="s">
        <v>49</v>
      </c>
      <c r="D22" s="331">
        <f>(((F22+F26+F29)/3)+F31)/2</f>
        <v>14.583333333333334</v>
      </c>
      <c r="E22" s="328" t="s">
        <v>57</v>
      </c>
      <c r="F22" s="323">
        <f>(H22+H23+H24+H25)/4</f>
        <v>42.5</v>
      </c>
      <c r="G22" s="279" t="s">
        <v>92</v>
      </c>
      <c r="H22" s="280"/>
      <c r="I22" s="281" t="s">
        <v>264</v>
      </c>
      <c r="J22" s="253"/>
      <c r="L22" s="239" t="s">
        <v>249</v>
      </c>
    </row>
    <row r="23" spans="2:12" ht="409.5" x14ac:dyDescent="0.25">
      <c r="B23" s="247"/>
      <c r="C23" s="313"/>
      <c r="D23" s="316"/>
      <c r="E23" s="329"/>
      <c r="F23" s="321"/>
      <c r="G23" s="258" t="s">
        <v>221</v>
      </c>
      <c r="H23" s="262"/>
      <c r="I23" s="263" t="s">
        <v>265</v>
      </c>
      <c r="J23" s="253"/>
      <c r="L23" s="239" t="s">
        <v>249</v>
      </c>
    </row>
    <row r="24" spans="2:12" ht="409.5" x14ac:dyDescent="0.25">
      <c r="B24" s="247"/>
      <c r="C24" s="313"/>
      <c r="D24" s="316"/>
      <c r="E24" s="329"/>
      <c r="F24" s="321"/>
      <c r="G24" s="258" t="s">
        <v>147</v>
      </c>
      <c r="H24" s="262">
        <v>85</v>
      </c>
      <c r="I24" s="263" t="s">
        <v>266</v>
      </c>
      <c r="J24" s="253"/>
    </row>
    <row r="25" spans="2:12" ht="369" customHeight="1" x14ac:dyDescent="0.25">
      <c r="B25" s="247"/>
      <c r="C25" s="313"/>
      <c r="D25" s="316"/>
      <c r="E25" s="330"/>
      <c r="F25" s="324"/>
      <c r="G25" s="264" t="s">
        <v>148</v>
      </c>
      <c r="H25" s="265">
        <v>85</v>
      </c>
      <c r="I25" s="266" t="s">
        <v>267</v>
      </c>
      <c r="J25" s="253"/>
    </row>
    <row r="26" spans="2:12" ht="52.5" customHeight="1" x14ac:dyDescent="0.25">
      <c r="B26" s="247"/>
      <c r="C26" s="313"/>
      <c r="D26" s="316"/>
      <c r="E26" s="373" t="s">
        <v>58</v>
      </c>
      <c r="F26" s="376">
        <f>(H27+H26+H28)/3</f>
        <v>0</v>
      </c>
      <c r="G26" s="273" t="s">
        <v>140</v>
      </c>
      <c r="H26" s="274"/>
      <c r="I26" s="275" t="s">
        <v>268</v>
      </c>
      <c r="J26" s="253"/>
      <c r="L26" s="239" t="s">
        <v>249</v>
      </c>
    </row>
    <row r="27" spans="2:12" ht="96" customHeight="1" x14ac:dyDescent="0.25">
      <c r="B27" s="247"/>
      <c r="C27" s="313"/>
      <c r="D27" s="316"/>
      <c r="E27" s="374"/>
      <c r="F27" s="377"/>
      <c r="G27" s="258" t="s">
        <v>157</v>
      </c>
      <c r="H27" s="262"/>
      <c r="I27" s="263" t="s">
        <v>269</v>
      </c>
      <c r="J27" s="253"/>
      <c r="L27" s="239" t="s">
        <v>249</v>
      </c>
    </row>
    <row r="28" spans="2:12" ht="48.6" customHeight="1" x14ac:dyDescent="0.25">
      <c r="B28" s="247"/>
      <c r="C28" s="313"/>
      <c r="D28" s="316"/>
      <c r="E28" s="375"/>
      <c r="F28" s="378"/>
      <c r="G28" s="264" t="s">
        <v>141</v>
      </c>
      <c r="H28" s="265"/>
      <c r="I28" s="266" t="s">
        <v>270</v>
      </c>
      <c r="J28" s="253"/>
      <c r="L28" s="239" t="s">
        <v>249</v>
      </c>
    </row>
    <row r="29" spans="2:12" ht="192" x14ac:dyDescent="0.25">
      <c r="B29" s="247"/>
      <c r="C29" s="313"/>
      <c r="D29" s="316"/>
      <c r="E29" s="313" t="s">
        <v>59</v>
      </c>
      <c r="F29" s="320">
        <f>(H29+H30)/2</f>
        <v>45</v>
      </c>
      <c r="G29" s="273" t="s">
        <v>124</v>
      </c>
      <c r="H29" s="274"/>
      <c r="I29" s="275" t="s">
        <v>271</v>
      </c>
      <c r="J29" s="253"/>
      <c r="L29" s="239" t="s">
        <v>249</v>
      </c>
    </row>
    <row r="30" spans="2:12" ht="257.25" customHeight="1" x14ac:dyDescent="0.25">
      <c r="B30" s="247"/>
      <c r="C30" s="313"/>
      <c r="D30" s="316"/>
      <c r="E30" s="313"/>
      <c r="F30" s="324"/>
      <c r="G30" s="264" t="s">
        <v>129</v>
      </c>
      <c r="H30" s="265">
        <v>90</v>
      </c>
      <c r="I30" s="266" t="s">
        <v>272</v>
      </c>
      <c r="J30" s="253"/>
    </row>
    <row r="31" spans="2:12" ht="132" x14ac:dyDescent="0.25">
      <c r="B31" s="247"/>
      <c r="C31" s="313"/>
      <c r="D31" s="316"/>
      <c r="E31" s="313" t="s">
        <v>48</v>
      </c>
      <c r="F31" s="320">
        <f>(H31+H32)/2</f>
        <v>0</v>
      </c>
      <c r="G31" s="273" t="s">
        <v>130</v>
      </c>
      <c r="H31" s="274"/>
      <c r="I31" s="275" t="s">
        <v>273</v>
      </c>
      <c r="J31" s="253"/>
      <c r="L31" s="239" t="s">
        <v>249</v>
      </c>
    </row>
    <row r="32" spans="2:12" ht="380.25" customHeight="1" thickBot="1" x14ac:dyDescent="0.3">
      <c r="B32" s="247"/>
      <c r="C32" s="314"/>
      <c r="D32" s="317"/>
      <c r="E32" s="314"/>
      <c r="F32" s="322"/>
      <c r="G32" s="282" t="s">
        <v>233</v>
      </c>
      <c r="H32" s="277"/>
      <c r="I32" s="278" t="s">
        <v>274</v>
      </c>
      <c r="J32" s="253"/>
      <c r="L32" s="239" t="s">
        <v>249</v>
      </c>
    </row>
    <row r="33" spans="2:10" ht="198.95" customHeight="1" x14ac:dyDescent="0.25">
      <c r="B33" s="247"/>
      <c r="C33" s="327" t="s">
        <v>52</v>
      </c>
      <c r="D33" s="332">
        <f>(((F33+F38+F42+F46+F52+F58+F59)/7)+F63)/2</f>
        <v>75.898809523809518</v>
      </c>
      <c r="E33" s="312" t="s">
        <v>60</v>
      </c>
      <c r="F33" s="325">
        <f>(H33+H34+H35+H36+H37)/5</f>
        <v>82</v>
      </c>
      <c r="G33" s="283" t="s">
        <v>142</v>
      </c>
      <c r="H33" s="256">
        <v>100</v>
      </c>
      <c r="I33" s="257" t="s">
        <v>275</v>
      </c>
      <c r="J33" s="253"/>
    </row>
    <row r="34" spans="2:10" ht="134.25" customHeight="1" x14ac:dyDescent="0.25">
      <c r="B34" s="247"/>
      <c r="C34" s="313"/>
      <c r="D34" s="333"/>
      <c r="E34" s="313"/>
      <c r="F34" s="321"/>
      <c r="G34" s="258" t="s">
        <v>143</v>
      </c>
      <c r="H34" s="262">
        <v>85</v>
      </c>
      <c r="I34" s="263" t="s">
        <v>276</v>
      </c>
      <c r="J34" s="253"/>
    </row>
    <row r="35" spans="2:10" ht="132" x14ac:dyDescent="0.25">
      <c r="B35" s="247"/>
      <c r="C35" s="313"/>
      <c r="D35" s="333"/>
      <c r="E35" s="313"/>
      <c r="F35" s="321"/>
      <c r="G35" s="258" t="s">
        <v>144</v>
      </c>
      <c r="H35" s="262">
        <v>65</v>
      </c>
      <c r="I35" s="263" t="s">
        <v>277</v>
      </c>
      <c r="J35" s="253"/>
    </row>
    <row r="36" spans="2:10" ht="195.6" customHeight="1" x14ac:dyDescent="0.25">
      <c r="B36" s="247"/>
      <c r="C36" s="313"/>
      <c r="D36" s="333"/>
      <c r="E36" s="313"/>
      <c r="F36" s="321"/>
      <c r="G36" s="258" t="s">
        <v>131</v>
      </c>
      <c r="H36" s="262">
        <v>75</v>
      </c>
      <c r="I36" s="263" t="s">
        <v>278</v>
      </c>
      <c r="J36" s="253"/>
    </row>
    <row r="37" spans="2:10" ht="192" x14ac:dyDescent="0.25">
      <c r="B37" s="247"/>
      <c r="C37" s="313"/>
      <c r="D37" s="333"/>
      <c r="E37" s="313"/>
      <c r="F37" s="324"/>
      <c r="G37" s="264" t="s">
        <v>145</v>
      </c>
      <c r="H37" s="265">
        <v>85</v>
      </c>
      <c r="I37" s="266" t="s">
        <v>279</v>
      </c>
      <c r="J37" s="253"/>
    </row>
    <row r="38" spans="2:10" ht="229.5" customHeight="1" x14ac:dyDescent="0.25">
      <c r="B38" s="247"/>
      <c r="C38" s="313"/>
      <c r="D38" s="333"/>
      <c r="E38" s="313" t="s">
        <v>61</v>
      </c>
      <c r="F38" s="320">
        <f>(H38+H39+H40+H41)/4</f>
        <v>76.75</v>
      </c>
      <c r="G38" s="273" t="s">
        <v>146</v>
      </c>
      <c r="H38" s="274">
        <v>70</v>
      </c>
      <c r="I38" s="275" t="s">
        <v>280</v>
      </c>
      <c r="J38" s="253"/>
    </row>
    <row r="39" spans="2:10" ht="180" x14ac:dyDescent="0.25">
      <c r="B39" s="247"/>
      <c r="C39" s="313"/>
      <c r="D39" s="333"/>
      <c r="E39" s="313"/>
      <c r="F39" s="321"/>
      <c r="G39" s="258" t="s">
        <v>222</v>
      </c>
      <c r="H39" s="262">
        <v>92</v>
      </c>
      <c r="I39" s="263" t="s">
        <v>281</v>
      </c>
      <c r="J39" s="253"/>
    </row>
    <row r="40" spans="2:10" ht="144" customHeight="1" x14ac:dyDescent="0.25">
      <c r="B40" s="247"/>
      <c r="C40" s="313"/>
      <c r="D40" s="333"/>
      <c r="E40" s="313"/>
      <c r="F40" s="321"/>
      <c r="G40" s="258" t="s">
        <v>132</v>
      </c>
      <c r="H40" s="262">
        <v>75</v>
      </c>
      <c r="I40" s="263" t="s">
        <v>282</v>
      </c>
      <c r="J40" s="253"/>
    </row>
    <row r="41" spans="2:10" ht="107.1" customHeight="1" x14ac:dyDescent="0.25">
      <c r="B41" s="247"/>
      <c r="C41" s="313"/>
      <c r="D41" s="333"/>
      <c r="E41" s="313"/>
      <c r="F41" s="324"/>
      <c r="G41" s="264" t="s">
        <v>158</v>
      </c>
      <c r="H41" s="265">
        <v>70</v>
      </c>
      <c r="I41" s="266" t="s">
        <v>283</v>
      </c>
      <c r="J41" s="253"/>
    </row>
    <row r="42" spans="2:10" ht="408.75" customHeight="1" x14ac:dyDescent="0.25">
      <c r="B42" s="247"/>
      <c r="C42" s="313"/>
      <c r="D42" s="333"/>
      <c r="E42" s="313" t="s">
        <v>62</v>
      </c>
      <c r="F42" s="320">
        <f>(H42+H43+H44+H45)/4</f>
        <v>68</v>
      </c>
      <c r="G42" s="273" t="s">
        <v>223</v>
      </c>
      <c r="H42" s="274">
        <v>87</v>
      </c>
      <c r="I42" s="275" t="s">
        <v>284</v>
      </c>
      <c r="J42" s="253"/>
    </row>
    <row r="43" spans="2:10" ht="221.1" customHeight="1" x14ac:dyDescent="0.25">
      <c r="B43" s="247"/>
      <c r="C43" s="313"/>
      <c r="D43" s="333"/>
      <c r="E43" s="313"/>
      <c r="F43" s="321"/>
      <c r="G43" s="258" t="s">
        <v>159</v>
      </c>
      <c r="H43" s="262">
        <v>70</v>
      </c>
      <c r="I43" s="263" t="s">
        <v>285</v>
      </c>
      <c r="J43" s="253"/>
    </row>
    <row r="44" spans="2:10" ht="66.75" customHeight="1" x14ac:dyDescent="0.25">
      <c r="B44" s="247"/>
      <c r="C44" s="313"/>
      <c r="D44" s="333"/>
      <c r="E44" s="313"/>
      <c r="F44" s="321"/>
      <c r="G44" s="258" t="s">
        <v>160</v>
      </c>
      <c r="H44" s="262">
        <v>50</v>
      </c>
      <c r="I44" s="263" t="s">
        <v>286</v>
      </c>
      <c r="J44" s="253"/>
    </row>
    <row r="45" spans="2:10" ht="146.1" customHeight="1" x14ac:dyDescent="0.25">
      <c r="B45" s="247"/>
      <c r="C45" s="313"/>
      <c r="D45" s="333"/>
      <c r="E45" s="313"/>
      <c r="F45" s="324"/>
      <c r="G45" s="264" t="s">
        <v>224</v>
      </c>
      <c r="H45" s="265">
        <v>65</v>
      </c>
      <c r="I45" s="266" t="s">
        <v>287</v>
      </c>
      <c r="J45" s="253"/>
    </row>
    <row r="46" spans="2:10" ht="185.25" customHeight="1" x14ac:dyDescent="0.25">
      <c r="B46" s="247"/>
      <c r="C46" s="313"/>
      <c r="D46" s="333"/>
      <c r="E46" s="313" t="s">
        <v>63</v>
      </c>
      <c r="F46" s="320">
        <f>(H46+H47+H48+H49+H50+H51)/6</f>
        <v>80.833333333333329</v>
      </c>
      <c r="G46" s="273" t="s">
        <v>161</v>
      </c>
      <c r="H46" s="274">
        <v>85</v>
      </c>
      <c r="I46" s="275" t="s">
        <v>288</v>
      </c>
      <c r="J46" s="253"/>
    </row>
    <row r="47" spans="2:10" ht="180" x14ac:dyDescent="0.25">
      <c r="B47" s="247"/>
      <c r="C47" s="313"/>
      <c r="D47" s="333"/>
      <c r="E47" s="313"/>
      <c r="F47" s="321"/>
      <c r="G47" s="284" t="s">
        <v>225</v>
      </c>
      <c r="H47" s="262">
        <v>50</v>
      </c>
      <c r="I47" s="263" t="s">
        <v>289</v>
      </c>
      <c r="J47" s="253"/>
    </row>
    <row r="48" spans="2:10" ht="84" x14ac:dyDescent="0.25">
      <c r="B48" s="247"/>
      <c r="C48" s="313"/>
      <c r="D48" s="333"/>
      <c r="E48" s="313"/>
      <c r="F48" s="321"/>
      <c r="G48" s="258" t="s">
        <v>149</v>
      </c>
      <c r="H48" s="262">
        <v>90</v>
      </c>
      <c r="I48" s="263" t="s">
        <v>290</v>
      </c>
      <c r="J48" s="253"/>
    </row>
    <row r="49" spans="2:10" ht="168" x14ac:dyDescent="0.25">
      <c r="B49" s="247"/>
      <c r="C49" s="313"/>
      <c r="D49" s="333"/>
      <c r="E49" s="313"/>
      <c r="F49" s="321"/>
      <c r="G49" s="284" t="s">
        <v>163</v>
      </c>
      <c r="H49" s="262">
        <v>95</v>
      </c>
      <c r="I49" s="263" t="s">
        <v>291</v>
      </c>
      <c r="J49" s="253"/>
    </row>
    <row r="50" spans="2:10" ht="159" customHeight="1" x14ac:dyDescent="0.25">
      <c r="B50" s="247"/>
      <c r="C50" s="313"/>
      <c r="D50" s="333"/>
      <c r="E50" s="313"/>
      <c r="F50" s="321"/>
      <c r="G50" s="284" t="s">
        <v>162</v>
      </c>
      <c r="H50" s="262">
        <v>70</v>
      </c>
      <c r="I50" s="263" t="s">
        <v>226</v>
      </c>
      <c r="J50" s="253"/>
    </row>
    <row r="51" spans="2:10" ht="211.5" customHeight="1" x14ac:dyDescent="0.25">
      <c r="B51" s="247"/>
      <c r="C51" s="313"/>
      <c r="D51" s="333"/>
      <c r="E51" s="313"/>
      <c r="F51" s="324"/>
      <c r="G51" s="264" t="s">
        <v>150</v>
      </c>
      <c r="H51" s="265">
        <v>95</v>
      </c>
      <c r="I51" s="266" t="s">
        <v>292</v>
      </c>
      <c r="J51" s="253"/>
    </row>
    <row r="52" spans="2:10" ht="168" x14ac:dyDescent="0.25">
      <c r="B52" s="247"/>
      <c r="C52" s="313"/>
      <c r="D52" s="333"/>
      <c r="E52" s="313" t="s">
        <v>64</v>
      </c>
      <c r="F52" s="319">
        <f>(H52+H53+H54+H55+H56+H57)/6</f>
        <v>72.5</v>
      </c>
      <c r="G52" s="273" t="s">
        <v>164</v>
      </c>
      <c r="H52" s="274">
        <v>85</v>
      </c>
      <c r="I52" s="275" t="s">
        <v>293</v>
      </c>
      <c r="J52" s="253"/>
    </row>
    <row r="53" spans="2:10" ht="72" x14ac:dyDescent="0.25">
      <c r="B53" s="247"/>
      <c r="C53" s="313"/>
      <c r="D53" s="333"/>
      <c r="E53" s="313"/>
      <c r="F53" s="319"/>
      <c r="G53" s="258" t="s">
        <v>133</v>
      </c>
      <c r="H53" s="262">
        <v>85</v>
      </c>
      <c r="I53" s="263" t="s">
        <v>294</v>
      </c>
      <c r="J53" s="253"/>
    </row>
    <row r="54" spans="2:10" ht="50.45" customHeight="1" x14ac:dyDescent="0.25">
      <c r="B54" s="247"/>
      <c r="C54" s="313"/>
      <c r="D54" s="333"/>
      <c r="E54" s="313"/>
      <c r="F54" s="319"/>
      <c r="G54" s="258" t="s">
        <v>105</v>
      </c>
      <c r="H54" s="262">
        <v>25</v>
      </c>
      <c r="I54" s="263" t="s">
        <v>295</v>
      </c>
      <c r="J54" s="253"/>
    </row>
    <row r="55" spans="2:10" ht="353.45" customHeight="1" x14ac:dyDescent="0.25">
      <c r="B55" s="247"/>
      <c r="C55" s="313"/>
      <c r="D55" s="333"/>
      <c r="E55" s="313"/>
      <c r="F55" s="319"/>
      <c r="G55" s="258" t="s">
        <v>227</v>
      </c>
      <c r="H55" s="262">
        <v>90</v>
      </c>
      <c r="I55" s="263" t="s">
        <v>296</v>
      </c>
      <c r="J55" s="253"/>
    </row>
    <row r="56" spans="2:10" ht="132" x14ac:dyDescent="0.25">
      <c r="B56" s="247"/>
      <c r="C56" s="313"/>
      <c r="D56" s="333"/>
      <c r="E56" s="313"/>
      <c r="F56" s="319"/>
      <c r="G56" s="258" t="s">
        <v>165</v>
      </c>
      <c r="H56" s="262">
        <v>85</v>
      </c>
      <c r="I56" s="263" t="s">
        <v>297</v>
      </c>
      <c r="J56" s="253"/>
    </row>
    <row r="57" spans="2:10" ht="168" x14ac:dyDescent="0.25">
      <c r="B57" s="247"/>
      <c r="C57" s="313"/>
      <c r="D57" s="333"/>
      <c r="E57" s="313"/>
      <c r="F57" s="319"/>
      <c r="G57" s="264" t="s">
        <v>166</v>
      </c>
      <c r="H57" s="265">
        <v>65</v>
      </c>
      <c r="I57" s="266" t="s">
        <v>298</v>
      </c>
      <c r="J57" s="253"/>
    </row>
    <row r="58" spans="2:10" ht="203.1" customHeight="1" x14ac:dyDescent="0.25">
      <c r="B58" s="247"/>
      <c r="C58" s="313"/>
      <c r="D58" s="333"/>
      <c r="E58" s="267" t="s">
        <v>65</v>
      </c>
      <c r="F58" s="268">
        <f>H58</f>
        <v>75</v>
      </c>
      <c r="G58" s="269" t="s">
        <v>240</v>
      </c>
      <c r="H58" s="270">
        <v>75</v>
      </c>
      <c r="I58" s="271" t="s">
        <v>299</v>
      </c>
      <c r="J58" s="253"/>
    </row>
    <row r="59" spans="2:10" ht="36" x14ac:dyDescent="0.25">
      <c r="B59" s="247"/>
      <c r="C59" s="313"/>
      <c r="D59" s="333"/>
      <c r="E59" s="313" t="s">
        <v>66</v>
      </c>
      <c r="F59" s="319">
        <f>(H59+H60+H61)/3</f>
        <v>53.333333333333336</v>
      </c>
      <c r="G59" s="273" t="s">
        <v>168</v>
      </c>
      <c r="H59" s="274">
        <v>45</v>
      </c>
      <c r="I59" s="275" t="s">
        <v>300</v>
      </c>
      <c r="J59" s="253"/>
    </row>
    <row r="60" spans="2:10" ht="110.25" customHeight="1" x14ac:dyDescent="0.25">
      <c r="B60" s="247"/>
      <c r="C60" s="313"/>
      <c r="D60" s="333"/>
      <c r="E60" s="313"/>
      <c r="F60" s="319"/>
      <c r="G60" s="258" t="s">
        <v>167</v>
      </c>
      <c r="H60" s="262">
        <v>50</v>
      </c>
      <c r="I60" s="263" t="s">
        <v>301</v>
      </c>
      <c r="J60" s="253"/>
    </row>
    <row r="61" spans="2:10" ht="141" customHeight="1" x14ac:dyDescent="0.25">
      <c r="B61" s="247"/>
      <c r="C61" s="313"/>
      <c r="D61" s="333"/>
      <c r="E61" s="313"/>
      <c r="F61" s="319"/>
      <c r="G61" s="258" t="s">
        <v>108</v>
      </c>
      <c r="H61" s="335">
        <v>65</v>
      </c>
      <c r="I61" s="337" t="s">
        <v>302</v>
      </c>
      <c r="J61" s="253"/>
    </row>
    <row r="62" spans="2:10" ht="60.95" customHeight="1" x14ac:dyDescent="0.25">
      <c r="B62" s="247"/>
      <c r="C62" s="313"/>
      <c r="D62" s="333"/>
      <c r="E62" s="313"/>
      <c r="F62" s="319"/>
      <c r="G62" s="264" t="s">
        <v>169</v>
      </c>
      <c r="H62" s="336"/>
      <c r="I62" s="338"/>
      <c r="J62" s="253"/>
    </row>
    <row r="63" spans="2:10" ht="36" x14ac:dyDescent="0.25">
      <c r="B63" s="247"/>
      <c r="C63" s="313"/>
      <c r="D63" s="333"/>
      <c r="E63" s="313" t="s">
        <v>50</v>
      </c>
      <c r="F63" s="319">
        <f>(H63+H64+H65+H66+H67+H68)/6</f>
        <v>79.166666666666671</v>
      </c>
      <c r="G63" s="273" t="s">
        <v>109</v>
      </c>
      <c r="H63" s="274">
        <v>85</v>
      </c>
      <c r="I63" s="275" t="s">
        <v>303</v>
      </c>
      <c r="J63" s="253"/>
    </row>
    <row r="64" spans="2:10" ht="48" x14ac:dyDescent="0.25">
      <c r="B64" s="247"/>
      <c r="C64" s="313"/>
      <c r="D64" s="333"/>
      <c r="E64" s="313"/>
      <c r="F64" s="319"/>
      <c r="G64" s="258" t="s">
        <v>170</v>
      </c>
      <c r="H64" s="262">
        <v>85</v>
      </c>
      <c r="I64" s="263" t="s">
        <v>304</v>
      </c>
      <c r="J64" s="253"/>
    </row>
    <row r="65" spans="2:10" ht="48" x14ac:dyDescent="0.25">
      <c r="B65" s="247"/>
      <c r="C65" s="313"/>
      <c r="D65" s="333"/>
      <c r="E65" s="313"/>
      <c r="F65" s="319"/>
      <c r="G65" s="258" t="s">
        <v>51</v>
      </c>
      <c r="H65" s="262">
        <v>85</v>
      </c>
      <c r="I65" s="263" t="s">
        <v>305</v>
      </c>
      <c r="J65" s="253"/>
    </row>
    <row r="66" spans="2:10" ht="63" customHeight="1" x14ac:dyDescent="0.25">
      <c r="B66" s="247"/>
      <c r="C66" s="313"/>
      <c r="D66" s="333"/>
      <c r="E66" s="313"/>
      <c r="F66" s="319"/>
      <c r="G66" s="258" t="s">
        <v>151</v>
      </c>
      <c r="H66" s="262">
        <v>70</v>
      </c>
      <c r="I66" s="263" t="s">
        <v>306</v>
      </c>
      <c r="J66" s="253"/>
    </row>
    <row r="67" spans="2:10" ht="48" x14ac:dyDescent="0.25">
      <c r="B67" s="247"/>
      <c r="C67" s="313"/>
      <c r="D67" s="333"/>
      <c r="E67" s="313"/>
      <c r="F67" s="319"/>
      <c r="G67" s="258" t="s">
        <v>110</v>
      </c>
      <c r="H67" s="262">
        <v>65</v>
      </c>
      <c r="I67" s="263" t="s">
        <v>307</v>
      </c>
      <c r="J67" s="253"/>
    </row>
    <row r="68" spans="2:10" ht="48.75" thickBot="1" x14ac:dyDescent="0.3">
      <c r="B68" s="247"/>
      <c r="C68" s="314"/>
      <c r="D68" s="334"/>
      <c r="E68" s="314"/>
      <c r="F68" s="326"/>
      <c r="G68" s="276" t="s">
        <v>228</v>
      </c>
      <c r="H68" s="277">
        <v>85</v>
      </c>
      <c r="I68" s="278" t="s">
        <v>308</v>
      </c>
      <c r="J68" s="253"/>
    </row>
    <row r="69" spans="2:10" ht="132" x14ac:dyDescent="0.25">
      <c r="B69" s="247"/>
      <c r="C69" s="312" t="s">
        <v>44</v>
      </c>
      <c r="D69" s="315">
        <f>(((F69+F80+F83)/3)+F90)/2</f>
        <v>50.277777777777779</v>
      </c>
      <c r="E69" s="312" t="s">
        <v>53</v>
      </c>
      <c r="F69" s="318">
        <f>(H69+H70+H72+H73+H75+H78)/6</f>
        <v>79.166666666666671</v>
      </c>
      <c r="G69" s="279" t="s">
        <v>171</v>
      </c>
      <c r="H69" s="280">
        <v>50</v>
      </c>
      <c r="I69" s="281" t="s">
        <v>309</v>
      </c>
      <c r="J69" s="253"/>
    </row>
    <row r="70" spans="2:10" ht="90" customHeight="1" x14ac:dyDescent="0.25">
      <c r="B70" s="247"/>
      <c r="C70" s="313"/>
      <c r="D70" s="316"/>
      <c r="E70" s="313"/>
      <c r="F70" s="319"/>
      <c r="G70" s="258" t="s">
        <v>152</v>
      </c>
      <c r="H70" s="335">
        <v>85</v>
      </c>
      <c r="I70" s="337" t="s">
        <v>310</v>
      </c>
      <c r="J70" s="253"/>
    </row>
    <row r="71" spans="2:10" ht="156.6" customHeight="1" x14ac:dyDescent="0.25">
      <c r="B71" s="247"/>
      <c r="C71" s="313"/>
      <c r="D71" s="316"/>
      <c r="E71" s="313"/>
      <c r="F71" s="319"/>
      <c r="G71" s="258" t="s">
        <v>172</v>
      </c>
      <c r="H71" s="335"/>
      <c r="I71" s="337"/>
      <c r="J71" s="253"/>
    </row>
    <row r="72" spans="2:10" ht="188.45" customHeight="1" x14ac:dyDescent="0.25">
      <c r="B72" s="247"/>
      <c r="C72" s="313"/>
      <c r="D72" s="316"/>
      <c r="E72" s="313"/>
      <c r="F72" s="319"/>
      <c r="G72" s="258" t="s">
        <v>119</v>
      </c>
      <c r="H72" s="262">
        <v>85</v>
      </c>
      <c r="I72" s="263" t="s">
        <v>311</v>
      </c>
      <c r="J72" s="253"/>
    </row>
    <row r="73" spans="2:10" ht="195" customHeight="1" x14ac:dyDescent="0.25">
      <c r="B73" s="247"/>
      <c r="C73" s="313"/>
      <c r="D73" s="316"/>
      <c r="E73" s="313"/>
      <c r="F73" s="319"/>
      <c r="G73" s="258" t="s">
        <v>173</v>
      </c>
      <c r="H73" s="335">
        <v>85</v>
      </c>
      <c r="I73" s="337" t="s">
        <v>312</v>
      </c>
      <c r="J73" s="253"/>
    </row>
    <row r="74" spans="2:10" ht="192.95" customHeight="1" x14ac:dyDescent="0.25">
      <c r="B74" s="247"/>
      <c r="C74" s="313"/>
      <c r="D74" s="316"/>
      <c r="E74" s="313"/>
      <c r="F74" s="319"/>
      <c r="G74" s="258" t="s">
        <v>134</v>
      </c>
      <c r="H74" s="335"/>
      <c r="I74" s="337"/>
      <c r="J74" s="253"/>
    </row>
    <row r="75" spans="2:10" ht="181.5" customHeight="1" x14ac:dyDescent="0.25">
      <c r="B75" s="247"/>
      <c r="C75" s="313"/>
      <c r="D75" s="316"/>
      <c r="E75" s="313"/>
      <c r="F75" s="319"/>
      <c r="G75" s="258" t="s">
        <v>153</v>
      </c>
      <c r="H75" s="335">
        <v>85</v>
      </c>
      <c r="I75" s="337" t="s">
        <v>313</v>
      </c>
      <c r="J75" s="253"/>
    </row>
    <row r="76" spans="2:10" ht="132.94999999999999" customHeight="1" x14ac:dyDescent="0.25">
      <c r="B76" s="247"/>
      <c r="C76" s="313"/>
      <c r="D76" s="316"/>
      <c r="E76" s="313"/>
      <c r="F76" s="319"/>
      <c r="G76" s="258" t="s">
        <v>135</v>
      </c>
      <c r="H76" s="335"/>
      <c r="I76" s="337"/>
      <c r="J76" s="253"/>
    </row>
    <row r="77" spans="2:10" ht="129.94999999999999" customHeight="1" x14ac:dyDescent="0.25">
      <c r="B77" s="247"/>
      <c r="C77" s="313"/>
      <c r="D77" s="316"/>
      <c r="E77" s="313"/>
      <c r="F77" s="319"/>
      <c r="G77" s="258" t="s">
        <v>229</v>
      </c>
      <c r="H77" s="335"/>
      <c r="I77" s="337"/>
      <c r="J77" s="253"/>
    </row>
    <row r="78" spans="2:10" ht="123" customHeight="1" x14ac:dyDescent="0.25">
      <c r="B78" s="247"/>
      <c r="C78" s="313"/>
      <c r="D78" s="316"/>
      <c r="E78" s="313"/>
      <c r="F78" s="319"/>
      <c r="G78" s="284" t="s">
        <v>154</v>
      </c>
      <c r="H78" s="335">
        <v>85</v>
      </c>
      <c r="I78" s="337" t="s">
        <v>314</v>
      </c>
      <c r="J78" s="253"/>
    </row>
    <row r="79" spans="2:10" ht="148.5" customHeight="1" x14ac:dyDescent="0.25">
      <c r="B79" s="247"/>
      <c r="C79" s="313"/>
      <c r="D79" s="316"/>
      <c r="E79" s="313"/>
      <c r="F79" s="319"/>
      <c r="G79" s="285" t="s">
        <v>174</v>
      </c>
      <c r="H79" s="336"/>
      <c r="I79" s="338"/>
      <c r="J79" s="253"/>
    </row>
    <row r="80" spans="2:10" ht="186.75" customHeight="1" x14ac:dyDescent="0.25">
      <c r="B80" s="247"/>
      <c r="C80" s="313"/>
      <c r="D80" s="316"/>
      <c r="E80" s="313" t="s">
        <v>67</v>
      </c>
      <c r="F80" s="319">
        <f>(H80+H81+H82)/3</f>
        <v>60</v>
      </c>
      <c r="G80" s="273" t="s">
        <v>136</v>
      </c>
      <c r="H80" s="274">
        <v>50</v>
      </c>
      <c r="I80" s="275" t="s">
        <v>230</v>
      </c>
      <c r="J80" s="253"/>
    </row>
    <row r="81" spans="2:12" ht="311.45" customHeight="1" x14ac:dyDescent="0.25">
      <c r="B81" s="247"/>
      <c r="C81" s="313"/>
      <c r="D81" s="316"/>
      <c r="E81" s="313"/>
      <c r="F81" s="319"/>
      <c r="G81" s="284" t="s">
        <v>175</v>
      </c>
      <c r="H81" s="262">
        <v>65</v>
      </c>
      <c r="I81" s="263" t="s">
        <v>315</v>
      </c>
      <c r="J81" s="253"/>
    </row>
    <row r="82" spans="2:12" ht="201" customHeight="1" x14ac:dyDescent="0.25">
      <c r="B82" s="247"/>
      <c r="C82" s="313"/>
      <c r="D82" s="316"/>
      <c r="E82" s="313"/>
      <c r="F82" s="319"/>
      <c r="G82" s="266" t="s">
        <v>176</v>
      </c>
      <c r="H82" s="265">
        <v>65</v>
      </c>
      <c r="I82" s="266" t="s">
        <v>231</v>
      </c>
      <c r="J82" s="253"/>
    </row>
    <row r="83" spans="2:12" ht="84" customHeight="1" x14ac:dyDescent="0.25">
      <c r="B83" s="247"/>
      <c r="C83" s="313"/>
      <c r="D83" s="316"/>
      <c r="E83" s="313" t="s">
        <v>188</v>
      </c>
      <c r="F83" s="319">
        <f>(H83+H87)/2</f>
        <v>65</v>
      </c>
      <c r="G83" s="371" t="s">
        <v>177</v>
      </c>
      <c r="H83" s="360">
        <v>65</v>
      </c>
      <c r="I83" s="363" t="s">
        <v>316</v>
      </c>
      <c r="J83" s="253"/>
    </row>
    <row r="84" spans="2:12" ht="72" customHeight="1" x14ac:dyDescent="0.25">
      <c r="B84" s="247"/>
      <c r="C84" s="313"/>
      <c r="D84" s="316"/>
      <c r="E84" s="313"/>
      <c r="F84" s="319"/>
      <c r="G84" s="372"/>
      <c r="H84" s="361"/>
      <c r="I84" s="364"/>
      <c r="J84" s="253"/>
    </row>
    <row r="85" spans="2:12" ht="69.95" customHeight="1" x14ac:dyDescent="0.25">
      <c r="B85" s="247"/>
      <c r="C85" s="313"/>
      <c r="D85" s="316"/>
      <c r="E85" s="313"/>
      <c r="F85" s="319"/>
      <c r="G85" s="372"/>
      <c r="H85" s="361"/>
      <c r="I85" s="364"/>
      <c r="J85" s="253"/>
    </row>
    <row r="86" spans="2:12" ht="95.45" customHeight="1" x14ac:dyDescent="0.25">
      <c r="B86" s="247"/>
      <c r="C86" s="313"/>
      <c r="D86" s="316"/>
      <c r="E86" s="313"/>
      <c r="F86" s="319"/>
      <c r="G86" s="372"/>
      <c r="H86" s="361"/>
      <c r="I86" s="364"/>
      <c r="J86" s="253"/>
    </row>
    <row r="87" spans="2:12" ht="164.1" customHeight="1" x14ac:dyDescent="0.25">
      <c r="B87" s="247"/>
      <c r="C87" s="313"/>
      <c r="D87" s="316"/>
      <c r="E87" s="313"/>
      <c r="F87" s="319"/>
      <c r="G87" s="369" t="s">
        <v>232</v>
      </c>
      <c r="H87" s="361">
        <v>65</v>
      </c>
      <c r="I87" s="364" t="s">
        <v>317</v>
      </c>
      <c r="J87" s="253"/>
    </row>
    <row r="88" spans="2:12" ht="61.5" customHeight="1" x14ac:dyDescent="0.25">
      <c r="B88" s="247"/>
      <c r="C88" s="313"/>
      <c r="D88" s="316"/>
      <c r="E88" s="313"/>
      <c r="F88" s="319"/>
      <c r="G88" s="369"/>
      <c r="H88" s="361"/>
      <c r="I88" s="364"/>
      <c r="J88" s="253"/>
    </row>
    <row r="89" spans="2:12" ht="104.45" customHeight="1" x14ac:dyDescent="0.25">
      <c r="B89" s="247"/>
      <c r="C89" s="313"/>
      <c r="D89" s="316"/>
      <c r="E89" s="313"/>
      <c r="F89" s="319"/>
      <c r="G89" s="370"/>
      <c r="H89" s="362"/>
      <c r="I89" s="365"/>
      <c r="J89" s="253"/>
    </row>
    <row r="90" spans="2:12" ht="120" x14ac:dyDescent="0.25">
      <c r="B90" s="247"/>
      <c r="C90" s="313"/>
      <c r="D90" s="316"/>
      <c r="E90" s="313" t="s">
        <v>111</v>
      </c>
      <c r="F90" s="319">
        <f>IF(AND(H91="",H92=""),H90,IF(H91="",(H90+H92)/2,IF(H92="",(H90+H91)/2,(H90+H91+H92)/3)))</f>
        <v>32.5</v>
      </c>
      <c r="G90" s="286" t="s">
        <v>122</v>
      </c>
      <c r="H90" s="287">
        <v>65</v>
      </c>
      <c r="I90" s="288" t="s">
        <v>318</v>
      </c>
      <c r="J90" s="253"/>
    </row>
    <row r="91" spans="2:12" ht="156" customHeight="1" x14ac:dyDescent="0.25">
      <c r="B91" s="247"/>
      <c r="C91" s="313"/>
      <c r="D91" s="316"/>
      <c r="E91" s="313"/>
      <c r="F91" s="319"/>
      <c r="G91" s="289" t="s">
        <v>125</v>
      </c>
      <c r="H91" s="290">
        <v>0</v>
      </c>
      <c r="I91" s="291" t="s">
        <v>252</v>
      </c>
      <c r="J91" s="253"/>
      <c r="L91" s="239" t="s">
        <v>250</v>
      </c>
    </row>
    <row r="92" spans="2:12" ht="49.5" customHeight="1" x14ac:dyDescent="0.25">
      <c r="B92" s="247"/>
      <c r="C92" s="313"/>
      <c r="D92" s="316"/>
      <c r="E92" s="313"/>
      <c r="F92" s="319"/>
      <c r="G92" s="292" t="s">
        <v>123</v>
      </c>
      <c r="H92" s="293"/>
      <c r="I92" s="291" t="s">
        <v>252</v>
      </c>
      <c r="J92" s="253"/>
      <c r="L92" s="239" t="s">
        <v>250</v>
      </c>
    </row>
    <row r="93" spans="2:12" ht="9.75" customHeight="1" thickBot="1" x14ac:dyDescent="0.3">
      <c r="B93" s="294"/>
      <c r="C93" s="295"/>
      <c r="D93" s="295"/>
      <c r="E93" s="295"/>
      <c r="F93" s="295"/>
      <c r="G93" s="295"/>
      <c r="H93" s="295"/>
      <c r="I93" s="296"/>
      <c r="J93" s="297"/>
    </row>
    <row r="94" spans="2:12" hidden="1" x14ac:dyDescent="0.25">
      <c r="F94" s="298"/>
    </row>
    <row r="102" spans="4:4" hidden="1" x14ac:dyDescent="0.25">
      <c r="D102" s="298"/>
    </row>
    <row r="103" spans="4:4" x14ac:dyDescent="0.25"/>
    <row r="104" spans="4:4" x14ac:dyDescent="0.25"/>
    <row r="105" spans="4:4" x14ac:dyDescent="0.25"/>
    <row r="106" spans="4:4" x14ac:dyDescent="0.25"/>
    <row r="107" spans="4:4" x14ac:dyDescent="0.25"/>
    <row r="108" spans="4:4" x14ac:dyDescent="0.25"/>
    <row r="109" spans="4:4" x14ac:dyDescent="0.25"/>
    <row r="110" spans="4:4" x14ac:dyDescent="0.25"/>
    <row r="111" spans="4:4" x14ac:dyDescent="0.25"/>
    <row r="112" spans="4: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protectedRanges>
    <protectedRange sqref="H74 H11:I73 H75:I92" name="Simulado"/>
    <protectedRange sqref="F10 F69:F92 F12:F26 F28:F67" name="Actual"/>
  </protectedRanges>
  <mergeCells count="72">
    <mergeCell ref="E18:E21"/>
    <mergeCell ref="E10:E15"/>
    <mergeCell ref="F10:F15"/>
    <mergeCell ref="G87:G89"/>
    <mergeCell ref="G83:G86"/>
    <mergeCell ref="E42:E45"/>
    <mergeCell ref="E59:E62"/>
    <mergeCell ref="F59:F62"/>
    <mergeCell ref="F38:F41"/>
    <mergeCell ref="F29:F30"/>
    <mergeCell ref="F31:F32"/>
    <mergeCell ref="E26:E28"/>
    <mergeCell ref="F26:F28"/>
    <mergeCell ref="H83:H86"/>
    <mergeCell ref="H87:H89"/>
    <mergeCell ref="I83:I86"/>
    <mergeCell ref="I87:I89"/>
    <mergeCell ref="I73:I74"/>
    <mergeCell ref="H75:H77"/>
    <mergeCell ref="I75:I77"/>
    <mergeCell ref="H78:H79"/>
    <mergeCell ref="I78:I79"/>
    <mergeCell ref="H73:H74"/>
    <mergeCell ref="C3:I3"/>
    <mergeCell ref="H8:H9"/>
    <mergeCell ref="I8:I9"/>
    <mergeCell ref="C5:F5"/>
    <mergeCell ref="C6:F6"/>
    <mergeCell ref="G5:I5"/>
    <mergeCell ref="C8:C9"/>
    <mergeCell ref="D8:D9"/>
    <mergeCell ref="E8:E9"/>
    <mergeCell ref="F8:F9"/>
    <mergeCell ref="G6:I6"/>
    <mergeCell ref="G8:G9"/>
    <mergeCell ref="H61:H62"/>
    <mergeCell ref="I61:I62"/>
    <mergeCell ref="I11:I12"/>
    <mergeCell ref="H70:H71"/>
    <mergeCell ref="I70:I71"/>
    <mergeCell ref="H11:H12"/>
    <mergeCell ref="C22:C32"/>
    <mergeCell ref="C33:C68"/>
    <mergeCell ref="C69:C92"/>
    <mergeCell ref="E22:E25"/>
    <mergeCell ref="E33:E37"/>
    <mergeCell ref="E46:E51"/>
    <mergeCell ref="E52:E57"/>
    <mergeCell ref="E83:E89"/>
    <mergeCell ref="E90:E92"/>
    <mergeCell ref="D22:D32"/>
    <mergeCell ref="D33:D68"/>
    <mergeCell ref="E38:E41"/>
    <mergeCell ref="E69:E79"/>
    <mergeCell ref="E29:E30"/>
    <mergeCell ref="E31:E32"/>
    <mergeCell ref="C10:C21"/>
    <mergeCell ref="D10:D21"/>
    <mergeCell ref="D69:D92"/>
    <mergeCell ref="E63:E68"/>
    <mergeCell ref="F69:F79"/>
    <mergeCell ref="F18:F21"/>
    <mergeCell ref="F22:F25"/>
    <mergeCell ref="F33:F37"/>
    <mergeCell ref="F46:F51"/>
    <mergeCell ref="F52:F57"/>
    <mergeCell ref="F63:F68"/>
    <mergeCell ref="F42:F45"/>
    <mergeCell ref="E80:E82"/>
    <mergeCell ref="F80:F82"/>
    <mergeCell ref="F83:F89"/>
    <mergeCell ref="F90:F92"/>
  </mergeCells>
  <conditionalFormatting sqref="H63:H70 H72:H73 H75 H78 H80:H83 H87 H90:H92 H13:H61">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H10:H11 H13:H92">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F10:F92">
    <cfRule type="cellIs" dxfId="24" priority="6" operator="between">
      <formula>80.5</formula>
      <formula>100</formula>
    </cfRule>
    <cfRule type="cellIs" dxfId="23" priority="7" operator="between">
      <formula>60.5</formula>
      <formula>80.4</formula>
    </cfRule>
    <cfRule type="cellIs" dxfId="22" priority="8" operator="between">
      <formula>40.5</formula>
      <formula>60.4</formula>
    </cfRule>
    <cfRule type="cellIs" dxfId="21" priority="9" operator="between">
      <formula>20.5</formula>
      <formula>40.4</formula>
    </cfRule>
    <cfRule type="cellIs" dxfId="20" priority="30" operator="between">
      <formula>0.1</formula>
      <formula>20.4</formula>
    </cfRule>
  </conditionalFormatting>
  <conditionalFormatting sqref="D10:D92">
    <cfRule type="cellIs" dxfId="19" priority="10" operator="between">
      <formula>0.1</formula>
      <formula>20.4</formula>
    </cfRule>
    <cfRule type="cellIs" dxfId="18" priority="26" operator="between">
      <formula>80.5</formula>
      <formula>100</formula>
    </cfRule>
    <cfRule type="cellIs" dxfId="17" priority="27" operator="between">
      <formula>60.5</formula>
      <formula>80.4</formula>
    </cfRule>
    <cfRule type="cellIs" dxfId="16" priority="28" operator="between">
      <formula>40.5</formula>
      <formula>60.4</formula>
    </cfRule>
    <cfRule type="cellIs" dxfId="15" priority="29" operator="between">
      <formula>20.5</formula>
      <formula>40.4</formula>
    </cfRule>
  </conditionalFormatting>
  <conditionalFormatting sqref="G6:I6">
    <cfRule type="cellIs" dxfId="14" priority="1" operator="between">
      <formula>80.5</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0.1</formula>
      <formula>20.4</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90:H92 H63:H70 H72:H73 H75 H78 H80:H83 H87 H13:H61" xr:uid="{00000000-0002-0000-0200-000001000000}">
      <formula1>0</formula1>
      <formula2>100</formula2>
    </dataValidation>
    <dataValidation type="whole" operator="equal" allowBlank="1" showInputMessage="1" showErrorMessage="1" errorTitle="ERROR" error="ERROR. NO DEBE DILIGENCIAR ESTA CELDA" sqref="F10:F89" xr:uid="{00000000-0002-0000-0200-000002000000}">
      <formula1>7777777777777770000</formula1>
    </dataValidation>
    <dataValidation type="whole" operator="equal" allowBlank="1" showInputMessage="1" showErrorMessage="1" errorTitle="ERROR" error="ERROR. NO DEBE DILIGENCIAR ESTA CELDA" sqref="D10:D92" xr:uid="{00000000-0002-0000-0200-000003000000}">
      <formula1>7777777777777770</formula1>
    </dataValidation>
    <dataValidation type="decimal" operator="equal" allowBlank="1" showInputMessage="1" showErrorMessage="1" error="ERROR, NO DEBE DILIGENCIAR ESTA CELDA_x000a_" sqref="G6:I6" xr:uid="{00000000-0002-0000-0200-000004000000}">
      <formula1>0.9999</formula1>
    </dataValidation>
    <dataValidation type="whole" operator="greaterThan" allowBlank="1" showInputMessage="1" showErrorMessage="1" sqref="F90:F92" xr:uid="{00000000-0002-0000-0200-000005000000}">
      <formula1>8.88888888888888E+30</formula1>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64"/>
  <sheetViews>
    <sheetView showGridLines="0" zoomScale="90" zoomScaleNormal="90" zoomScalePageLayoutView="80" workbookViewId="0"/>
  </sheetViews>
  <sheetFormatPr baseColWidth="10" defaultColWidth="0" defaultRowHeight="14.25" zeroHeight="1" x14ac:dyDescent="0.2"/>
  <cols>
    <col min="1" max="1" width="0.85546875" style="32" customWidth="1"/>
    <col min="2" max="2" width="1.42578125" style="32" customWidth="1"/>
    <col min="3" max="20" width="11.42578125" style="32" customWidth="1"/>
    <col min="21" max="21" width="1" style="32" customWidth="1"/>
    <col min="22" max="22" width="3.85546875" style="32" customWidth="1"/>
    <col min="23" max="16384" width="11.42578125" style="32" hidden="1"/>
  </cols>
  <sheetData>
    <row r="1" spans="2:21" ht="10.5" customHeight="1" thickBot="1" x14ac:dyDescent="0.25"/>
    <row r="2" spans="2:21" ht="92.25" customHeight="1" x14ac:dyDescent="0.2">
      <c r="B2" s="29"/>
      <c r="C2" s="30"/>
      <c r="D2" s="30"/>
      <c r="E2" s="30"/>
      <c r="F2" s="30"/>
      <c r="G2" s="30"/>
      <c r="H2" s="30"/>
      <c r="I2" s="30"/>
      <c r="J2" s="30"/>
      <c r="K2" s="30"/>
      <c r="L2" s="30"/>
      <c r="M2" s="30"/>
      <c r="N2" s="30"/>
      <c r="O2" s="30"/>
      <c r="P2" s="30"/>
      <c r="Q2" s="30"/>
      <c r="R2" s="30"/>
      <c r="S2" s="30"/>
      <c r="T2" s="30"/>
      <c r="U2" s="31"/>
    </row>
    <row r="3" spans="2:21" ht="25.5" x14ac:dyDescent="0.2">
      <c r="B3" s="33"/>
      <c r="C3" s="302" t="s">
        <v>236</v>
      </c>
      <c r="D3" s="303"/>
      <c r="E3" s="303"/>
      <c r="F3" s="303"/>
      <c r="G3" s="303"/>
      <c r="H3" s="303"/>
      <c r="I3" s="303"/>
      <c r="J3" s="303"/>
      <c r="K3" s="303"/>
      <c r="L3" s="303"/>
      <c r="M3" s="303"/>
      <c r="N3" s="303"/>
      <c r="O3" s="303"/>
      <c r="P3" s="303"/>
      <c r="Q3" s="303"/>
      <c r="R3" s="303"/>
      <c r="S3" s="303"/>
      <c r="T3" s="303"/>
      <c r="U3" s="34"/>
    </row>
    <row r="4" spans="2:21" ht="6.75" customHeight="1" x14ac:dyDescent="0.2">
      <c r="B4" s="33"/>
      <c r="C4" s="35"/>
      <c r="D4" s="35"/>
      <c r="E4" s="35"/>
      <c r="F4" s="35"/>
      <c r="G4" s="35"/>
      <c r="H4" s="35"/>
      <c r="I4" s="35"/>
      <c r="J4" s="35"/>
      <c r="K4" s="35"/>
      <c r="L4" s="35"/>
      <c r="M4" s="35"/>
      <c r="N4" s="35"/>
      <c r="O4" s="35"/>
      <c r="P4" s="35"/>
      <c r="Q4" s="35"/>
      <c r="R4" s="35"/>
      <c r="S4" s="35"/>
      <c r="T4" s="35"/>
      <c r="U4" s="34"/>
    </row>
    <row r="5" spans="2:21" x14ac:dyDescent="0.2">
      <c r="B5" s="33"/>
      <c r="C5" s="35"/>
      <c r="D5" s="35"/>
      <c r="E5" s="35"/>
      <c r="F5" s="35"/>
      <c r="G5" s="35"/>
      <c r="H5" s="35"/>
      <c r="I5" s="35"/>
      <c r="J5" s="35"/>
      <c r="K5" s="35"/>
      <c r="L5" s="35"/>
      <c r="M5" s="35"/>
      <c r="N5" s="35"/>
      <c r="O5" s="35"/>
      <c r="P5" s="35"/>
      <c r="Q5" s="35"/>
      <c r="R5" s="35"/>
      <c r="S5" s="35"/>
      <c r="T5" s="35"/>
      <c r="U5" s="34"/>
    </row>
    <row r="6" spans="2:21" ht="18" customHeight="1" x14ac:dyDescent="0.25">
      <c r="B6" s="33"/>
      <c r="C6" s="231" t="s">
        <v>42</v>
      </c>
      <c r="D6" s="61"/>
      <c r="E6" s="62"/>
      <c r="F6" s="62"/>
      <c r="G6" s="62"/>
      <c r="H6" s="62"/>
      <c r="I6" s="61"/>
      <c r="J6" s="61"/>
      <c r="K6" s="61"/>
      <c r="L6" s="62"/>
      <c r="M6" s="62"/>
      <c r="N6" s="62"/>
      <c r="O6" s="62"/>
      <c r="P6" s="62"/>
      <c r="Q6" s="62"/>
      <c r="R6" s="62"/>
      <c r="S6" s="62"/>
      <c r="T6" s="62"/>
      <c r="U6" s="34"/>
    </row>
    <row r="7" spans="2:21" x14ac:dyDescent="0.2">
      <c r="B7" s="33"/>
      <c r="E7" s="35"/>
      <c r="F7" s="35"/>
      <c r="G7" s="35"/>
      <c r="H7" s="35"/>
      <c r="L7" s="35"/>
      <c r="M7" s="35"/>
      <c r="N7" s="35"/>
      <c r="O7" s="35"/>
      <c r="P7" s="35"/>
      <c r="Q7" s="35"/>
      <c r="R7" s="35"/>
      <c r="S7" s="35"/>
      <c r="T7" s="35"/>
      <c r="U7" s="34"/>
    </row>
    <row r="8" spans="2:21" x14ac:dyDescent="0.2">
      <c r="B8" s="33"/>
      <c r="E8" s="35"/>
      <c r="F8" s="35"/>
      <c r="G8" s="35"/>
      <c r="H8" s="35"/>
      <c r="L8" s="35"/>
      <c r="M8" s="35"/>
      <c r="N8" s="35"/>
      <c r="O8" s="35"/>
      <c r="P8" s="35"/>
      <c r="Q8" s="35"/>
      <c r="R8" s="35"/>
      <c r="S8" s="35"/>
      <c r="T8" s="35"/>
      <c r="U8" s="34"/>
    </row>
    <row r="9" spans="2:21" x14ac:dyDescent="0.2">
      <c r="B9" s="33"/>
      <c r="E9" s="35"/>
      <c r="F9" s="35"/>
      <c r="G9" s="35"/>
      <c r="H9" s="35"/>
      <c r="I9" s="35"/>
      <c r="L9" s="35"/>
      <c r="M9" s="35"/>
      <c r="N9" s="35"/>
      <c r="O9" s="35"/>
      <c r="P9" s="35"/>
      <c r="Q9" s="35"/>
      <c r="R9" s="35"/>
      <c r="S9" s="35"/>
      <c r="T9" s="35"/>
      <c r="U9" s="34"/>
    </row>
    <row r="10" spans="2:21" x14ac:dyDescent="0.2">
      <c r="B10" s="33"/>
      <c r="C10" s="35"/>
      <c r="D10" s="35"/>
      <c r="E10" s="35"/>
      <c r="F10" s="35"/>
      <c r="G10" s="35"/>
      <c r="H10" s="35"/>
      <c r="J10" s="35"/>
      <c r="K10" s="35"/>
      <c r="L10" s="35"/>
      <c r="M10" s="35"/>
      <c r="N10" s="35"/>
      <c r="O10" s="35"/>
      <c r="P10" s="35"/>
      <c r="Q10" s="35"/>
      <c r="R10" s="35"/>
      <c r="S10" s="35"/>
      <c r="T10" s="35"/>
      <c r="U10" s="34"/>
    </row>
    <row r="11" spans="2:21" x14ac:dyDescent="0.2">
      <c r="B11" s="33"/>
      <c r="C11" s="35"/>
      <c r="D11" s="35"/>
      <c r="E11" s="35"/>
      <c r="F11" s="35"/>
      <c r="G11" s="35"/>
      <c r="H11" s="35"/>
      <c r="I11" s="35"/>
      <c r="J11" s="35" t="s">
        <v>12</v>
      </c>
      <c r="K11" s="35" t="s">
        <v>11</v>
      </c>
      <c r="L11" s="35"/>
      <c r="M11" s="35"/>
      <c r="N11" s="35"/>
      <c r="O11" s="35"/>
      <c r="P11" s="35"/>
      <c r="Q11" s="35"/>
      <c r="R11" s="35"/>
      <c r="S11" s="35"/>
      <c r="T11" s="35"/>
      <c r="U11" s="34"/>
    </row>
    <row r="12" spans="2:21" x14ac:dyDescent="0.2">
      <c r="B12" s="33"/>
      <c r="C12" s="35"/>
      <c r="D12" s="35"/>
      <c r="E12" s="35"/>
      <c r="F12" s="35"/>
      <c r="G12" s="35"/>
      <c r="H12" s="35"/>
      <c r="I12" s="35" t="str">
        <f>+Inicio!C5</f>
        <v>POLÍTICA GOBIERNO DIGITAL (ANTES GOBIERNO EN LÍNEA)</v>
      </c>
      <c r="J12" s="35">
        <v>100</v>
      </c>
      <c r="K12" s="36">
        <f>+Autodiagnóstico!G6</f>
        <v>48.512896825396822</v>
      </c>
      <c r="L12" s="35"/>
      <c r="M12" s="35"/>
      <c r="N12" s="35"/>
      <c r="O12" s="35"/>
      <c r="P12" s="35"/>
      <c r="Q12" s="35"/>
      <c r="R12" s="35"/>
      <c r="S12" s="35"/>
      <c r="T12" s="35"/>
      <c r="U12" s="34"/>
    </row>
    <row r="13" spans="2:21" x14ac:dyDescent="0.2">
      <c r="B13" s="33"/>
      <c r="C13" s="35"/>
      <c r="D13" s="35"/>
      <c r="E13" s="35"/>
      <c r="F13" s="35"/>
      <c r="G13" s="35"/>
      <c r="H13" s="35"/>
      <c r="I13" s="35"/>
      <c r="K13" s="35"/>
      <c r="L13" s="35"/>
      <c r="M13" s="35"/>
      <c r="N13" s="35"/>
      <c r="O13" s="35"/>
      <c r="P13" s="35"/>
      <c r="Q13" s="35"/>
      <c r="R13" s="35"/>
      <c r="S13" s="35"/>
      <c r="T13" s="35"/>
      <c r="U13" s="34"/>
    </row>
    <row r="14" spans="2:21" x14ac:dyDescent="0.2">
      <c r="B14" s="33"/>
      <c r="C14" s="35"/>
      <c r="D14" s="35"/>
      <c r="E14" s="35"/>
      <c r="F14" s="35"/>
      <c r="G14" s="35"/>
      <c r="H14" s="35"/>
      <c r="I14" s="35"/>
      <c r="J14" s="35"/>
      <c r="K14" s="35"/>
      <c r="L14" s="35"/>
      <c r="M14" s="35"/>
      <c r="N14" s="35"/>
      <c r="O14" s="35"/>
      <c r="P14" s="35"/>
      <c r="Q14" s="35"/>
      <c r="R14" s="35"/>
      <c r="S14" s="35"/>
      <c r="T14" s="35"/>
      <c r="U14" s="34"/>
    </row>
    <row r="15" spans="2:21" x14ac:dyDescent="0.2">
      <c r="B15" s="33"/>
      <c r="C15" s="35"/>
      <c r="D15" s="35"/>
      <c r="E15" s="35"/>
      <c r="F15" s="35"/>
      <c r="G15" s="35"/>
      <c r="H15" s="35"/>
      <c r="I15" s="35"/>
      <c r="J15" s="35"/>
      <c r="K15" s="35"/>
      <c r="L15" s="35"/>
      <c r="M15" s="35"/>
      <c r="N15" s="35"/>
      <c r="O15" s="35"/>
      <c r="P15" s="35"/>
      <c r="Q15" s="35"/>
      <c r="R15" s="35"/>
      <c r="S15" s="35"/>
      <c r="T15" s="35"/>
      <c r="U15" s="34"/>
    </row>
    <row r="16" spans="2:21" x14ac:dyDescent="0.2">
      <c r="B16" s="33"/>
      <c r="C16" s="35"/>
      <c r="D16" s="35"/>
      <c r="E16" s="35"/>
      <c r="F16" s="35"/>
      <c r="G16" s="35"/>
      <c r="H16" s="35"/>
      <c r="I16" s="35"/>
      <c r="J16" s="35"/>
      <c r="K16" s="35"/>
      <c r="L16" s="35"/>
      <c r="M16" s="35"/>
      <c r="N16" s="35"/>
      <c r="O16" s="35"/>
      <c r="P16" s="35"/>
      <c r="Q16" s="35"/>
      <c r="R16" s="35"/>
      <c r="S16" s="35"/>
      <c r="T16" s="35"/>
      <c r="U16" s="34"/>
    </row>
    <row r="17" spans="2:21" x14ac:dyDescent="0.2">
      <c r="B17" s="33"/>
      <c r="C17" s="35"/>
      <c r="D17" s="35"/>
      <c r="E17" s="35"/>
      <c r="F17" s="35"/>
      <c r="G17" s="35"/>
      <c r="H17" s="35"/>
      <c r="I17" s="35"/>
      <c r="J17" s="35"/>
      <c r="K17" s="35"/>
      <c r="L17" s="35"/>
      <c r="M17" s="35"/>
      <c r="N17" s="35"/>
      <c r="O17" s="35"/>
      <c r="P17" s="35"/>
      <c r="Q17" s="35"/>
      <c r="R17" s="35"/>
      <c r="S17" s="35"/>
      <c r="T17" s="35"/>
      <c r="U17" s="34"/>
    </row>
    <row r="18" spans="2:21" x14ac:dyDescent="0.2">
      <c r="B18" s="33"/>
      <c r="C18" s="35"/>
      <c r="D18" s="35"/>
      <c r="E18" s="35"/>
      <c r="F18" s="35"/>
      <c r="G18" s="35"/>
      <c r="H18" s="35"/>
      <c r="I18" s="35"/>
      <c r="J18" s="35"/>
      <c r="K18" s="35"/>
      <c r="L18" s="35"/>
      <c r="M18" s="35"/>
      <c r="N18" s="35"/>
      <c r="O18" s="35"/>
      <c r="P18" s="35"/>
      <c r="Q18" s="35"/>
      <c r="R18" s="35"/>
      <c r="S18" s="35"/>
      <c r="T18" s="35"/>
      <c r="U18" s="34"/>
    </row>
    <row r="19" spans="2:21" x14ac:dyDescent="0.2">
      <c r="B19" s="33"/>
      <c r="C19" s="35"/>
      <c r="D19" s="35"/>
      <c r="E19" s="35"/>
      <c r="F19" s="35"/>
      <c r="G19" s="35"/>
      <c r="H19" s="35"/>
      <c r="I19" s="35"/>
      <c r="J19" s="35"/>
      <c r="K19" s="35"/>
      <c r="L19" s="35"/>
      <c r="M19" s="35"/>
      <c r="N19" s="35"/>
      <c r="O19" s="35"/>
      <c r="P19" s="35"/>
      <c r="Q19" s="35"/>
      <c r="R19" s="35"/>
      <c r="S19" s="35"/>
      <c r="T19" s="35"/>
      <c r="U19" s="34"/>
    </row>
    <row r="20" spans="2:21" x14ac:dyDescent="0.2">
      <c r="B20" s="33"/>
      <c r="C20" s="35"/>
      <c r="D20" s="35"/>
      <c r="E20" s="35"/>
      <c r="F20" s="35"/>
      <c r="G20" s="35"/>
      <c r="H20" s="35"/>
      <c r="I20" s="35"/>
      <c r="J20" s="35"/>
      <c r="K20" s="35"/>
      <c r="L20" s="35"/>
      <c r="M20" s="35"/>
      <c r="N20" s="35"/>
      <c r="O20" s="35"/>
      <c r="P20" s="35"/>
      <c r="Q20" s="35"/>
      <c r="R20" s="35"/>
      <c r="S20" s="35"/>
      <c r="T20" s="35"/>
      <c r="U20" s="34"/>
    </row>
    <row r="21" spans="2:21" x14ac:dyDescent="0.2">
      <c r="B21" s="33"/>
      <c r="C21" s="35"/>
      <c r="D21" s="35"/>
      <c r="E21" s="35"/>
      <c r="F21" s="35"/>
      <c r="G21" s="35"/>
      <c r="H21" s="35"/>
      <c r="I21" s="35"/>
      <c r="J21" s="35"/>
      <c r="K21" s="35"/>
      <c r="L21" s="35"/>
      <c r="M21" s="35"/>
      <c r="N21" s="35"/>
      <c r="O21" s="35"/>
      <c r="P21" s="35"/>
      <c r="Q21" s="35"/>
      <c r="R21" s="35"/>
      <c r="S21" s="35"/>
      <c r="T21" s="35"/>
      <c r="U21" s="34"/>
    </row>
    <row r="22" spans="2:21" x14ac:dyDescent="0.2">
      <c r="B22" s="33"/>
      <c r="C22" s="35"/>
      <c r="D22" s="35"/>
      <c r="E22" s="35"/>
      <c r="F22" s="35"/>
      <c r="G22" s="35"/>
      <c r="H22" s="35"/>
      <c r="I22" s="35"/>
      <c r="J22" s="35"/>
      <c r="K22" s="35"/>
      <c r="L22" s="35"/>
      <c r="M22" s="35"/>
      <c r="N22" s="35"/>
      <c r="O22" s="35"/>
      <c r="P22" s="35"/>
      <c r="Q22" s="35"/>
      <c r="R22" s="35"/>
      <c r="S22" s="35"/>
      <c r="T22" s="35"/>
      <c r="U22" s="34"/>
    </row>
    <row r="23" spans="2:21" x14ac:dyDescent="0.2">
      <c r="B23" s="33"/>
      <c r="C23" s="35"/>
      <c r="D23" s="35"/>
      <c r="E23" s="35"/>
      <c r="F23" s="35"/>
      <c r="G23" s="35"/>
      <c r="H23" s="35"/>
      <c r="I23" s="35"/>
      <c r="J23" s="35"/>
      <c r="K23" s="35"/>
      <c r="L23" s="35"/>
      <c r="M23" s="35"/>
      <c r="N23" s="35"/>
      <c r="O23" s="35"/>
      <c r="P23" s="35"/>
      <c r="Q23" s="35"/>
      <c r="R23" s="35"/>
      <c r="S23" s="35"/>
      <c r="T23" s="35"/>
      <c r="U23" s="34"/>
    </row>
    <row r="24" spans="2:21" x14ac:dyDescent="0.2">
      <c r="B24" s="33"/>
      <c r="C24" s="35"/>
      <c r="D24" s="35"/>
      <c r="E24" s="35"/>
      <c r="F24" s="35"/>
      <c r="G24" s="35"/>
      <c r="H24" s="35"/>
      <c r="I24" s="35"/>
      <c r="J24" s="35"/>
      <c r="K24" s="35"/>
      <c r="L24" s="35"/>
      <c r="M24" s="35"/>
      <c r="N24" s="35"/>
      <c r="O24" s="35"/>
      <c r="P24" s="35"/>
      <c r="Q24" s="35"/>
      <c r="R24" s="35"/>
      <c r="S24" s="35"/>
      <c r="T24" s="35"/>
      <c r="U24" s="34"/>
    </row>
    <row r="25" spans="2:21" x14ac:dyDescent="0.2">
      <c r="B25" s="33"/>
      <c r="C25" s="35"/>
      <c r="D25" s="35"/>
      <c r="E25" s="35"/>
      <c r="F25" s="35"/>
      <c r="G25" s="35"/>
      <c r="H25" s="35"/>
      <c r="I25" s="35"/>
      <c r="J25" s="35"/>
      <c r="K25" s="35"/>
      <c r="L25" s="35"/>
      <c r="M25" s="35"/>
      <c r="N25" s="35"/>
      <c r="O25" s="35"/>
      <c r="P25" s="35"/>
      <c r="Q25" s="35"/>
      <c r="R25" s="35"/>
      <c r="S25" s="35"/>
      <c r="T25" s="35"/>
      <c r="U25" s="34"/>
    </row>
    <row r="26" spans="2:21" x14ac:dyDescent="0.2">
      <c r="B26" s="33"/>
      <c r="C26" s="35"/>
      <c r="D26" s="35"/>
      <c r="E26" s="35"/>
      <c r="F26" s="35"/>
      <c r="G26" s="35"/>
      <c r="H26" s="35"/>
      <c r="I26" s="35"/>
      <c r="J26" s="35"/>
      <c r="K26" s="35"/>
      <c r="L26" s="35"/>
      <c r="M26" s="35"/>
      <c r="N26" s="35"/>
      <c r="O26" s="35"/>
      <c r="P26" s="35"/>
      <c r="Q26" s="35"/>
      <c r="R26" s="35"/>
      <c r="S26" s="35"/>
      <c r="T26" s="35"/>
      <c r="U26" s="34"/>
    </row>
    <row r="27" spans="2:21" x14ac:dyDescent="0.2">
      <c r="B27" s="33"/>
      <c r="C27" s="35"/>
      <c r="D27" s="35"/>
      <c r="E27" s="35"/>
      <c r="F27" s="35"/>
      <c r="G27" s="35"/>
      <c r="H27" s="35"/>
      <c r="I27" s="35"/>
      <c r="J27" s="35"/>
      <c r="K27" s="35"/>
      <c r="L27" s="35"/>
      <c r="M27" s="35"/>
      <c r="N27" s="35"/>
      <c r="O27" s="35"/>
      <c r="P27" s="35"/>
      <c r="Q27" s="35"/>
      <c r="R27" s="35"/>
      <c r="S27" s="35"/>
      <c r="T27" s="35"/>
      <c r="U27" s="34"/>
    </row>
    <row r="28" spans="2:21" ht="18" customHeight="1" x14ac:dyDescent="0.25">
      <c r="B28" s="33"/>
      <c r="C28" s="231" t="s">
        <v>179</v>
      </c>
      <c r="D28" s="61"/>
      <c r="E28" s="62"/>
      <c r="F28" s="62"/>
      <c r="G28" s="62"/>
      <c r="H28" s="62"/>
      <c r="I28" s="61"/>
      <c r="J28" s="61"/>
      <c r="K28" s="61"/>
      <c r="L28" s="62"/>
      <c r="M28" s="62"/>
      <c r="N28" s="62"/>
      <c r="O28" s="62"/>
      <c r="P28" s="62"/>
      <c r="Q28" s="62"/>
      <c r="R28" s="62"/>
      <c r="S28" s="62"/>
      <c r="T28" s="62"/>
      <c r="U28" s="34"/>
    </row>
    <row r="29" spans="2:21" x14ac:dyDescent="0.2">
      <c r="B29" s="33"/>
      <c r="F29" s="35"/>
      <c r="G29" s="35"/>
      <c r="H29" s="35"/>
      <c r="I29" s="35"/>
      <c r="J29" s="35"/>
      <c r="K29" s="35"/>
      <c r="L29" s="35"/>
      <c r="M29" s="35"/>
      <c r="N29" s="35"/>
      <c r="O29" s="35"/>
      <c r="P29" s="35"/>
      <c r="Q29" s="35"/>
      <c r="R29" s="35"/>
      <c r="S29" s="35"/>
      <c r="T29" s="35"/>
      <c r="U29" s="34"/>
    </row>
    <row r="30" spans="2:21" x14ac:dyDescent="0.2">
      <c r="B30" s="33"/>
      <c r="F30" s="35"/>
      <c r="G30" s="35"/>
      <c r="H30" s="35"/>
      <c r="I30" s="35"/>
      <c r="J30" s="35"/>
      <c r="K30" s="35"/>
      <c r="L30" s="35"/>
      <c r="M30" s="35"/>
      <c r="N30" s="35"/>
      <c r="O30" s="35"/>
      <c r="P30" s="35"/>
      <c r="Q30" s="35"/>
      <c r="R30" s="35"/>
      <c r="S30" s="35"/>
      <c r="T30" s="35"/>
      <c r="U30" s="34"/>
    </row>
    <row r="31" spans="2:21" x14ac:dyDescent="0.2">
      <c r="B31" s="33"/>
      <c r="F31" s="35"/>
      <c r="G31" s="35"/>
      <c r="H31" s="35"/>
      <c r="I31" s="35"/>
      <c r="J31" s="35"/>
      <c r="K31" s="35"/>
      <c r="L31" s="35"/>
      <c r="M31" s="35"/>
      <c r="N31" s="35"/>
      <c r="O31" s="35"/>
      <c r="P31" s="35"/>
      <c r="Q31" s="35"/>
      <c r="R31" s="35"/>
      <c r="S31" s="35"/>
      <c r="T31" s="35"/>
      <c r="U31" s="34"/>
    </row>
    <row r="32" spans="2:21" x14ac:dyDescent="0.2">
      <c r="B32" s="33"/>
      <c r="C32" s="35"/>
      <c r="D32" s="35"/>
      <c r="E32" s="35"/>
      <c r="F32" s="35"/>
      <c r="G32" s="35"/>
      <c r="H32" s="35"/>
      <c r="I32" s="35"/>
      <c r="J32" s="35"/>
      <c r="K32" s="35"/>
      <c r="L32" s="35"/>
      <c r="M32" s="35"/>
      <c r="N32" s="35"/>
      <c r="O32" s="35"/>
      <c r="P32" s="35"/>
      <c r="Q32" s="35"/>
      <c r="R32" s="35"/>
      <c r="S32" s="35"/>
      <c r="T32" s="35"/>
      <c r="U32" s="34"/>
    </row>
    <row r="33" spans="2:21" x14ac:dyDescent="0.2">
      <c r="B33" s="33"/>
      <c r="C33" s="35"/>
      <c r="D33" s="35"/>
      <c r="E33" s="35"/>
      <c r="F33" s="35"/>
      <c r="G33" s="35"/>
      <c r="H33" s="35"/>
      <c r="I33" s="35"/>
      <c r="J33" s="35" t="s">
        <v>8</v>
      </c>
      <c r="K33" s="35" t="s">
        <v>9</v>
      </c>
      <c r="L33" s="35" t="s">
        <v>3</v>
      </c>
      <c r="M33" s="35"/>
      <c r="N33" s="35"/>
      <c r="O33" s="35"/>
      <c r="P33" s="35"/>
      <c r="Q33" s="35"/>
      <c r="R33" s="35"/>
      <c r="S33" s="35"/>
      <c r="T33" s="35"/>
      <c r="U33" s="34"/>
    </row>
    <row r="34" spans="2:21" x14ac:dyDescent="0.2">
      <c r="B34" s="33"/>
      <c r="C34" s="35"/>
      <c r="D34" s="35"/>
      <c r="E34" s="35"/>
      <c r="F34" s="35"/>
      <c r="G34" s="35"/>
      <c r="H34" s="35"/>
      <c r="I34" s="35"/>
      <c r="J34" s="35" t="str">
        <f>+Autodiagnóstico!C10</f>
        <v xml:space="preserve">TIC para Gobierno Abierto </v>
      </c>
      <c r="K34" s="35">
        <v>100</v>
      </c>
      <c r="L34" s="36">
        <f>+Autodiagnóstico!D10</f>
        <v>53.291666666666664</v>
      </c>
      <c r="M34" s="35"/>
      <c r="N34" s="35"/>
      <c r="O34" s="35"/>
      <c r="P34" s="35"/>
      <c r="Q34" s="35"/>
      <c r="R34" s="35"/>
      <c r="S34" s="35"/>
      <c r="T34" s="35"/>
      <c r="U34" s="34"/>
    </row>
    <row r="35" spans="2:21" x14ac:dyDescent="0.2">
      <c r="B35" s="33"/>
      <c r="C35" s="35"/>
      <c r="D35" s="35"/>
      <c r="E35" s="35"/>
      <c r="F35" s="35"/>
      <c r="G35" s="35"/>
      <c r="H35" s="35"/>
      <c r="I35" s="35"/>
      <c r="J35" s="35" t="str">
        <f>+Autodiagnóstico!C22</f>
        <v xml:space="preserve">TIC para Servicios </v>
      </c>
      <c r="K35" s="35">
        <v>100</v>
      </c>
      <c r="L35" s="36">
        <f>+Autodiagnóstico!D22</f>
        <v>14.583333333333334</v>
      </c>
      <c r="M35" s="35"/>
      <c r="N35" s="35"/>
      <c r="O35" s="35"/>
      <c r="P35" s="35"/>
      <c r="Q35" s="35"/>
      <c r="R35" s="35"/>
      <c r="S35" s="35"/>
      <c r="T35" s="35"/>
      <c r="U35" s="34"/>
    </row>
    <row r="36" spans="2:21" x14ac:dyDescent="0.2">
      <c r="B36" s="33"/>
      <c r="C36" s="35"/>
      <c r="D36" s="35"/>
      <c r="E36" s="35"/>
      <c r="F36" s="35"/>
      <c r="G36" s="35"/>
      <c r="H36" s="35"/>
      <c r="I36" s="35"/>
      <c r="J36" s="35" t="str">
        <f>+Autodiagnóstico!C33</f>
        <v>TIC para la gestión</v>
      </c>
      <c r="K36" s="35">
        <v>100</v>
      </c>
      <c r="L36" s="36">
        <f>+Autodiagnóstico!D33</f>
        <v>75.898809523809518</v>
      </c>
      <c r="M36" s="37"/>
      <c r="N36" s="35"/>
      <c r="O36" s="35"/>
      <c r="P36" s="35"/>
      <c r="Q36" s="35"/>
      <c r="R36" s="35"/>
      <c r="S36" s="35"/>
      <c r="T36" s="35"/>
      <c r="U36" s="34"/>
    </row>
    <row r="37" spans="2:21" x14ac:dyDescent="0.2">
      <c r="B37" s="33"/>
      <c r="C37" s="35"/>
      <c r="D37" s="35"/>
      <c r="E37" s="35"/>
      <c r="F37" s="35"/>
      <c r="G37" s="35"/>
      <c r="H37" s="35"/>
      <c r="I37" s="35"/>
      <c r="J37" s="35" t="str">
        <f>+Autodiagnóstico!C69</f>
        <v xml:space="preserve">Seguridad y privacidad de la información </v>
      </c>
      <c r="K37" s="35">
        <v>100</v>
      </c>
      <c r="L37" s="36">
        <f>+Autodiagnóstico!D69</f>
        <v>50.277777777777779</v>
      </c>
      <c r="M37" s="37"/>
      <c r="N37" s="35"/>
      <c r="O37" s="35"/>
      <c r="P37" s="35"/>
      <c r="Q37" s="35"/>
      <c r="R37" s="35"/>
      <c r="S37" s="35"/>
      <c r="T37" s="35"/>
      <c r="U37" s="34"/>
    </row>
    <row r="38" spans="2:21" x14ac:dyDescent="0.2">
      <c r="B38" s="33"/>
      <c r="C38" s="35"/>
      <c r="D38" s="35"/>
      <c r="E38" s="35"/>
      <c r="F38" s="35"/>
      <c r="G38" s="35"/>
      <c r="H38" s="35"/>
      <c r="I38" s="35"/>
      <c r="J38" s="35"/>
      <c r="K38" s="35"/>
      <c r="L38" s="35"/>
      <c r="M38" s="37"/>
      <c r="N38" s="35"/>
      <c r="O38" s="35"/>
      <c r="P38" s="35"/>
      <c r="Q38" s="35"/>
      <c r="R38" s="35"/>
      <c r="S38" s="35"/>
      <c r="T38" s="35"/>
      <c r="U38" s="34"/>
    </row>
    <row r="39" spans="2:21" x14ac:dyDescent="0.2">
      <c r="B39" s="33"/>
      <c r="C39" s="35"/>
      <c r="D39" s="35"/>
      <c r="E39" s="35"/>
      <c r="F39" s="35"/>
      <c r="G39" s="35"/>
      <c r="H39" s="35"/>
      <c r="I39" s="35"/>
      <c r="J39" s="35"/>
      <c r="K39" s="35"/>
      <c r="L39" s="35"/>
      <c r="M39" s="37"/>
      <c r="N39" s="35"/>
      <c r="O39" s="35"/>
      <c r="P39" s="35"/>
      <c r="Q39" s="35"/>
      <c r="R39" s="35"/>
      <c r="S39" s="35"/>
      <c r="T39" s="35"/>
      <c r="U39" s="34"/>
    </row>
    <row r="40" spans="2:21" x14ac:dyDescent="0.2">
      <c r="B40" s="33"/>
      <c r="C40" s="35"/>
      <c r="D40" s="35"/>
      <c r="E40" s="35"/>
      <c r="F40" s="35"/>
      <c r="G40" s="35"/>
      <c r="H40" s="35"/>
      <c r="I40" s="35"/>
      <c r="J40" s="35"/>
      <c r="K40" s="35"/>
      <c r="L40" s="35"/>
      <c r="M40" s="37"/>
      <c r="N40" s="35"/>
      <c r="O40" s="35"/>
      <c r="P40" s="35"/>
      <c r="Q40" s="35"/>
      <c r="R40" s="35"/>
      <c r="S40" s="35"/>
      <c r="T40" s="35"/>
      <c r="U40" s="34"/>
    </row>
    <row r="41" spans="2:21" x14ac:dyDescent="0.2">
      <c r="B41" s="33"/>
      <c r="C41" s="35"/>
      <c r="D41" s="35"/>
      <c r="E41" s="35"/>
      <c r="F41" s="35"/>
      <c r="G41" s="35"/>
      <c r="H41" s="35"/>
      <c r="I41" s="35"/>
      <c r="J41" s="35"/>
      <c r="K41" s="35"/>
      <c r="L41" s="35"/>
      <c r="M41" s="35"/>
      <c r="N41" s="35"/>
      <c r="O41" s="35"/>
      <c r="P41" s="35"/>
      <c r="Q41" s="35"/>
      <c r="R41" s="35"/>
      <c r="S41" s="35"/>
      <c r="T41" s="35"/>
      <c r="U41" s="34"/>
    </row>
    <row r="42" spans="2:21" x14ac:dyDescent="0.2">
      <c r="B42" s="33"/>
      <c r="C42" s="35"/>
      <c r="D42" s="35"/>
      <c r="E42" s="35"/>
      <c r="F42" s="35"/>
      <c r="G42" s="35"/>
      <c r="H42" s="35"/>
      <c r="I42" s="35"/>
      <c r="J42" s="35"/>
      <c r="K42" s="35"/>
      <c r="L42" s="35"/>
      <c r="M42" s="37"/>
      <c r="N42" s="35"/>
      <c r="O42" s="35"/>
      <c r="P42" s="35"/>
      <c r="Q42" s="35"/>
      <c r="R42" s="35"/>
      <c r="S42" s="35"/>
      <c r="T42" s="35"/>
      <c r="U42" s="34"/>
    </row>
    <row r="43" spans="2:21" x14ac:dyDescent="0.2">
      <c r="B43" s="33"/>
      <c r="C43" s="35"/>
      <c r="D43" s="35"/>
      <c r="E43" s="35"/>
      <c r="F43" s="35"/>
      <c r="G43" s="35"/>
      <c r="H43" s="35"/>
      <c r="I43" s="35"/>
      <c r="J43" s="35"/>
      <c r="K43" s="35"/>
      <c r="L43" s="35"/>
      <c r="M43" s="37"/>
      <c r="N43" s="35"/>
      <c r="O43" s="35"/>
      <c r="P43" s="35"/>
      <c r="Q43" s="35"/>
      <c r="R43" s="35"/>
      <c r="S43" s="35"/>
      <c r="T43" s="35"/>
      <c r="U43" s="34"/>
    </row>
    <row r="44" spans="2:21" x14ac:dyDescent="0.2">
      <c r="B44" s="33"/>
      <c r="C44" s="35"/>
      <c r="D44" s="35"/>
      <c r="E44" s="35"/>
      <c r="F44" s="35"/>
      <c r="G44" s="35"/>
      <c r="H44" s="35"/>
      <c r="I44" s="35"/>
      <c r="J44" s="35"/>
      <c r="K44" s="35"/>
      <c r="L44" s="35"/>
      <c r="M44" s="37"/>
      <c r="N44" s="35"/>
      <c r="O44" s="35"/>
      <c r="P44" s="35"/>
      <c r="Q44" s="35"/>
      <c r="R44" s="35"/>
      <c r="S44" s="35"/>
      <c r="T44" s="35"/>
      <c r="U44" s="34"/>
    </row>
    <row r="45" spans="2:21" x14ac:dyDescent="0.2">
      <c r="B45" s="33"/>
      <c r="C45" s="35"/>
      <c r="D45" s="35"/>
      <c r="E45" s="35"/>
      <c r="F45" s="35"/>
      <c r="G45" s="35"/>
      <c r="H45" s="35"/>
      <c r="I45" s="35"/>
      <c r="J45" s="35"/>
      <c r="K45" s="35"/>
      <c r="L45" s="35"/>
      <c r="M45" s="37"/>
      <c r="N45" s="35"/>
      <c r="O45" s="35"/>
      <c r="P45" s="35"/>
      <c r="Q45" s="35"/>
      <c r="R45" s="35"/>
      <c r="S45" s="35"/>
      <c r="T45" s="35"/>
      <c r="U45" s="34"/>
    </row>
    <row r="46" spans="2:21" x14ac:dyDescent="0.2">
      <c r="B46" s="33"/>
      <c r="C46" s="35"/>
      <c r="D46" s="35"/>
      <c r="E46" s="35"/>
      <c r="F46" s="35"/>
      <c r="G46" s="35"/>
      <c r="H46" s="35"/>
      <c r="I46" s="35"/>
      <c r="J46" s="35"/>
      <c r="K46" s="35"/>
      <c r="L46" s="35"/>
      <c r="M46" s="37"/>
      <c r="N46" s="35"/>
      <c r="O46" s="35"/>
      <c r="P46" s="35"/>
      <c r="Q46" s="35"/>
      <c r="R46" s="35"/>
      <c r="S46" s="35"/>
      <c r="T46" s="35"/>
      <c r="U46" s="34"/>
    </row>
    <row r="47" spans="2:21" x14ac:dyDescent="0.2">
      <c r="B47" s="33"/>
      <c r="C47" s="35"/>
      <c r="D47" s="35"/>
      <c r="E47" s="35"/>
      <c r="F47" s="35"/>
      <c r="G47" s="35"/>
      <c r="H47" s="35"/>
      <c r="I47" s="35"/>
      <c r="J47" s="35"/>
      <c r="K47" s="35"/>
      <c r="L47" s="35"/>
      <c r="M47" s="35"/>
      <c r="N47" s="35"/>
      <c r="O47" s="35"/>
      <c r="P47" s="35"/>
      <c r="Q47" s="35"/>
      <c r="R47" s="35"/>
      <c r="S47" s="35"/>
      <c r="T47" s="35"/>
      <c r="U47" s="34"/>
    </row>
    <row r="48" spans="2:21" x14ac:dyDescent="0.2">
      <c r="B48" s="33"/>
      <c r="C48" s="35"/>
      <c r="D48" s="35"/>
      <c r="E48" s="35"/>
      <c r="F48" s="35"/>
      <c r="G48" s="35"/>
      <c r="H48" s="35"/>
      <c r="I48" s="35"/>
      <c r="J48" s="35"/>
      <c r="K48" s="35"/>
      <c r="L48" s="35"/>
      <c r="M48" s="35"/>
      <c r="N48" s="35"/>
      <c r="O48" s="35"/>
      <c r="P48" s="35"/>
      <c r="Q48" s="35"/>
      <c r="R48" s="35"/>
      <c r="S48" s="35"/>
      <c r="T48" s="35"/>
      <c r="U48" s="34"/>
    </row>
    <row r="49" spans="2:21" x14ac:dyDescent="0.2">
      <c r="B49" s="33"/>
      <c r="C49" s="35"/>
      <c r="D49" s="35"/>
      <c r="E49" s="35"/>
      <c r="F49" s="35"/>
      <c r="G49" s="35"/>
      <c r="H49" s="35"/>
      <c r="I49" s="35"/>
      <c r="J49" s="35"/>
      <c r="K49" s="35"/>
      <c r="L49" s="35"/>
      <c r="M49" s="35"/>
      <c r="N49" s="35"/>
      <c r="O49" s="35"/>
      <c r="P49" s="35"/>
      <c r="Q49" s="35"/>
      <c r="R49" s="35"/>
      <c r="S49" s="35"/>
      <c r="T49" s="35"/>
      <c r="U49" s="34"/>
    </row>
    <row r="50" spans="2:21" x14ac:dyDescent="0.2">
      <c r="B50" s="33"/>
      <c r="C50" s="35"/>
      <c r="D50" s="35"/>
      <c r="E50" s="35"/>
      <c r="F50" s="35"/>
      <c r="G50" s="35"/>
      <c r="H50" s="35"/>
      <c r="I50" s="35"/>
      <c r="J50" s="35"/>
      <c r="K50" s="35"/>
      <c r="L50" s="35"/>
      <c r="M50" s="35"/>
      <c r="N50" s="35"/>
      <c r="O50" s="35"/>
      <c r="P50" s="35"/>
      <c r="Q50" s="35"/>
      <c r="R50" s="35"/>
      <c r="S50" s="35"/>
      <c r="T50" s="35"/>
      <c r="U50" s="34"/>
    </row>
    <row r="51" spans="2:21" ht="18" customHeight="1" x14ac:dyDescent="0.25">
      <c r="B51" s="33"/>
      <c r="C51" s="231" t="s">
        <v>34</v>
      </c>
      <c r="D51" s="61"/>
      <c r="E51" s="62"/>
      <c r="F51" s="62"/>
      <c r="G51" s="62"/>
      <c r="H51" s="62"/>
      <c r="I51" s="61"/>
      <c r="J51" s="61"/>
      <c r="K51" s="61"/>
      <c r="L51" s="62"/>
      <c r="M51" s="62"/>
      <c r="N51" s="62"/>
      <c r="O51" s="62"/>
      <c r="P51" s="62"/>
      <c r="Q51" s="62"/>
      <c r="R51" s="62"/>
      <c r="S51" s="62"/>
      <c r="T51" s="62"/>
      <c r="U51" s="34"/>
    </row>
    <row r="52" spans="2:21" x14ac:dyDescent="0.2">
      <c r="B52" s="33"/>
      <c r="C52" s="35"/>
      <c r="D52" s="35"/>
      <c r="E52" s="35"/>
      <c r="F52" s="35"/>
      <c r="G52" s="35"/>
      <c r="H52" s="35"/>
      <c r="I52" s="35"/>
      <c r="J52" s="35"/>
      <c r="K52" s="35"/>
      <c r="L52" s="35"/>
      <c r="M52" s="35"/>
      <c r="N52" s="35"/>
      <c r="O52" s="35"/>
      <c r="P52" s="35"/>
      <c r="Q52" s="35"/>
      <c r="R52" s="35"/>
      <c r="S52" s="35"/>
      <c r="T52" s="35"/>
      <c r="U52" s="34"/>
    </row>
    <row r="53" spans="2:21" x14ac:dyDescent="0.2">
      <c r="B53" s="33"/>
      <c r="C53" s="35"/>
      <c r="D53" s="35"/>
      <c r="E53" s="35"/>
      <c r="F53" s="35"/>
      <c r="G53" s="35"/>
      <c r="H53" s="35"/>
      <c r="I53" s="35"/>
      <c r="K53" s="379" t="s">
        <v>180</v>
      </c>
      <c r="L53" s="379"/>
      <c r="M53" s="379"/>
      <c r="N53" s="379"/>
      <c r="O53" s="35"/>
      <c r="P53" s="35"/>
      <c r="Q53" s="35"/>
      <c r="R53" s="35"/>
      <c r="S53" s="35"/>
      <c r="T53" s="35"/>
      <c r="U53" s="34"/>
    </row>
    <row r="54" spans="2:21" ht="15" x14ac:dyDescent="0.25">
      <c r="B54" s="33"/>
      <c r="E54" s="35"/>
      <c r="F54" s="35"/>
      <c r="K54" s="381" t="str">
        <f>+Autodiagnóstico!C10</f>
        <v xml:space="preserve">TIC para Gobierno Abierto </v>
      </c>
      <c r="L54" s="381" t="str">
        <f>+Autodiagnóstico!C10</f>
        <v xml:space="preserve">TIC para Gobierno Abierto </v>
      </c>
      <c r="M54" s="381"/>
      <c r="N54" s="381"/>
      <c r="O54" s="35"/>
      <c r="P54" s="35"/>
      <c r="Q54" s="35"/>
      <c r="R54" s="35"/>
      <c r="S54" s="35"/>
      <c r="T54" s="35"/>
      <c r="U54" s="34"/>
    </row>
    <row r="55" spans="2:21" x14ac:dyDescent="0.2">
      <c r="B55" s="33"/>
      <c r="C55" s="35"/>
      <c r="D55" s="35"/>
      <c r="E55" s="35"/>
      <c r="F55" s="35"/>
      <c r="G55" s="35"/>
      <c r="H55" s="35"/>
      <c r="I55" s="35"/>
      <c r="J55" s="35"/>
      <c r="K55" s="35"/>
      <c r="L55" s="35"/>
      <c r="M55" s="35"/>
      <c r="N55" s="35"/>
      <c r="O55" s="35"/>
      <c r="P55" s="35"/>
      <c r="Q55" s="35"/>
      <c r="R55" s="35"/>
      <c r="S55" s="35"/>
      <c r="T55" s="35"/>
      <c r="U55" s="34"/>
    </row>
    <row r="56" spans="2:21" x14ac:dyDescent="0.2">
      <c r="B56" s="33"/>
      <c r="E56" s="35"/>
      <c r="F56" s="35"/>
      <c r="G56" s="35"/>
      <c r="H56" s="35"/>
      <c r="I56" s="35" t="s">
        <v>181</v>
      </c>
      <c r="J56" s="32" t="s">
        <v>12</v>
      </c>
      <c r="K56" s="35" t="s">
        <v>11</v>
      </c>
      <c r="L56" s="35"/>
      <c r="P56" s="35"/>
      <c r="Q56" s="35"/>
      <c r="R56" s="35"/>
      <c r="S56" s="35"/>
      <c r="T56" s="35"/>
      <c r="U56" s="34"/>
    </row>
    <row r="57" spans="2:21" x14ac:dyDescent="0.2">
      <c r="B57" s="33"/>
      <c r="E57" s="35"/>
      <c r="F57" s="35"/>
      <c r="G57" s="35"/>
      <c r="H57" s="35"/>
      <c r="I57" s="35" t="str">
        <f>+Autodiagnóstico!E10</f>
        <v xml:space="preserve">Indicadores de Proceso 
Logro: Transparencia </v>
      </c>
      <c r="J57" s="32">
        <v>100</v>
      </c>
      <c r="K57" s="36">
        <f>+Autodiagnóstico!F10</f>
        <v>86</v>
      </c>
      <c r="L57" s="35"/>
      <c r="P57" s="35"/>
      <c r="Q57" s="35"/>
      <c r="R57" s="35"/>
      <c r="S57" s="35"/>
      <c r="T57" s="35"/>
      <c r="U57" s="34"/>
    </row>
    <row r="58" spans="2:21" x14ac:dyDescent="0.2">
      <c r="B58" s="33"/>
      <c r="E58" s="35"/>
      <c r="F58" s="35"/>
      <c r="G58" s="35"/>
      <c r="H58" s="35"/>
      <c r="I58" s="35" t="str">
        <f>+Autodiagnóstico!E16</f>
        <v>Indicadores de Proceso
Logro: Colaboración</v>
      </c>
      <c r="J58" s="32">
        <v>100</v>
      </c>
      <c r="K58" s="36">
        <f>+Autodiagnóstico!F16</f>
        <v>60</v>
      </c>
      <c r="L58" s="35"/>
      <c r="P58" s="35"/>
      <c r="Q58" s="35"/>
      <c r="R58" s="35"/>
      <c r="S58" s="35"/>
      <c r="T58" s="35"/>
      <c r="U58" s="34"/>
    </row>
    <row r="59" spans="2:21" x14ac:dyDescent="0.2">
      <c r="B59" s="33"/>
      <c r="E59" s="35"/>
      <c r="F59" s="35"/>
      <c r="G59" s="35"/>
      <c r="H59" s="35"/>
      <c r="I59" s="35" t="str">
        <f>+Autodiagnóstico!E17</f>
        <v>Indicadores de Proceso
Logro: Participación</v>
      </c>
      <c r="J59" s="32">
        <v>100</v>
      </c>
      <c r="K59" s="36">
        <f>+Autodiagnóstico!F17</f>
        <v>80</v>
      </c>
      <c r="L59" s="35"/>
      <c r="M59" s="35"/>
      <c r="N59" s="35"/>
      <c r="O59" s="35"/>
      <c r="P59" s="35"/>
      <c r="Q59" s="35"/>
      <c r="R59" s="35"/>
      <c r="S59" s="35"/>
      <c r="T59" s="35"/>
      <c r="U59" s="34"/>
    </row>
    <row r="60" spans="2:21" x14ac:dyDescent="0.2">
      <c r="B60" s="33"/>
      <c r="E60" s="35"/>
      <c r="F60" s="35"/>
      <c r="G60" s="35"/>
      <c r="H60" s="35"/>
      <c r="I60" s="35" t="str">
        <f>+Autodiagnóstico!E18</f>
        <v>Indicadores de resultado 
Componente TIC para Gobierno abierto</v>
      </c>
      <c r="J60" s="32">
        <v>100</v>
      </c>
      <c r="K60" s="36">
        <f>+Autodiagnóstico!F18</f>
        <v>31.25</v>
      </c>
      <c r="L60" s="35"/>
      <c r="M60" s="35"/>
      <c r="N60" s="35"/>
      <c r="O60" s="35"/>
      <c r="P60" s="35"/>
      <c r="Q60" s="35"/>
      <c r="R60" s="35"/>
      <c r="S60" s="35"/>
      <c r="T60" s="35"/>
      <c r="U60" s="34"/>
    </row>
    <row r="61" spans="2:21" x14ac:dyDescent="0.2">
      <c r="B61" s="33"/>
      <c r="C61" s="35"/>
      <c r="D61" s="35"/>
      <c r="E61" s="35"/>
      <c r="F61" s="35"/>
      <c r="G61" s="35"/>
      <c r="H61" s="35"/>
      <c r="I61" s="35"/>
      <c r="J61" s="35"/>
      <c r="K61" s="35"/>
      <c r="L61" s="35"/>
      <c r="M61" s="35"/>
      <c r="N61" s="35"/>
      <c r="O61" s="35"/>
      <c r="P61" s="35"/>
      <c r="Q61" s="35"/>
      <c r="R61" s="35"/>
      <c r="S61" s="35"/>
      <c r="T61" s="35"/>
      <c r="U61" s="34"/>
    </row>
    <row r="62" spans="2:21" x14ac:dyDescent="0.2">
      <c r="B62" s="33"/>
      <c r="C62" s="35"/>
      <c r="D62" s="35"/>
      <c r="E62" s="35"/>
      <c r="F62" s="35"/>
      <c r="G62" s="35"/>
      <c r="H62" s="35"/>
      <c r="I62" s="35"/>
      <c r="J62" s="35"/>
      <c r="K62" s="35"/>
      <c r="L62" s="35"/>
      <c r="M62" s="35"/>
      <c r="N62" s="35"/>
      <c r="O62" s="35"/>
      <c r="P62" s="35"/>
      <c r="Q62" s="35"/>
      <c r="R62" s="35"/>
      <c r="S62" s="35"/>
      <c r="T62" s="35"/>
      <c r="U62" s="34"/>
    </row>
    <row r="63" spans="2:21" x14ac:dyDescent="0.2">
      <c r="B63" s="33"/>
      <c r="C63" s="35"/>
      <c r="D63" s="35"/>
      <c r="E63" s="35"/>
      <c r="F63" s="35"/>
      <c r="G63" s="35"/>
      <c r="H63" s="35"/>
      <c r="I63" s="35"/>
      <c r="J63" s="35"/>
      <c r="K63" s="35"/>
      <c r="L63" s="35"/>
      <c r="M63" s="35"/>
      <c r="N63" s="35"/>
      <c r="O63" s="35"/>
      <c r="P63" s="35"/>
      <c r="Q63" s="35"/>
      <c r="R63" s="35"/>
      <c r="S63" s="35"/>
      <c r="T63" s="35"/>
      <c r="U63" s="34"/>
    </row>
    <row r="64" spans="2:21" x14ac:dyDescent="0.2">
      <c r="B64" s="33"/>
      <c r="C64" s="35"/>
      <c r="D64" s="35"/>
      <c r="E64" s="35"/>
      <c r="F64" s="35"/>
      <c r="G64" s="35"/>
      <c r="H64" s="35"/>
      <c r="I64" s="35"/>
      <c r="J64" s="35"/>
      <c r="K64" s="35"/>
      <c r="L64" s="35"/>
      <c r="M64" s="35"/>
      <c r="N64" s="35"/>
      <c r="O64" s="35"/>
      <c r="P64" s="35"/>
      <c r="Q64" s="35"/>
      <c r="R64" s="35"/>
      <c r="S64" s="35"/>
      <c r="T64" s="35"/>
      <c r="U64" s="34"/>
    </row>
    <row r="65" spans="2:21" x14ac:dyDescent="0.2">
      <c r="B65" s="33"/>
      <c r="C65" s="35"/>
      <c r="D65" s="35"/>
      <c r="E65" s="35"/>
      <c r="F65" s="35"/>
      <c r="G65" s="35"/>
      <c r="H65" s="35"/>
      <c r="I65" s="35"/>
      <c r="J65" s="35"/>
      <c r="K65" s="35"/>
      <c r="L65" s="35"/>
      <c r="M65" s="35"/>
      <c r="N65" s="35"/>
      <c r="O65" s="35"/>
      <c r="P65" s="35"/>
      <c r="Q65" s="35"/>
      <c r="R65" s="35"/>
      <c r="S65" s="35"/>
      <c r="T65" s="35"/>
      <c r="U65" s="34"/>
    </row>
    <row r="66" spans="2:21" x14ac:dyDescent="0.2">
      <c r="B66" s="33"/>
      <c r="C66" s="35"/>
      <c r="D66" s="35"/>
      <c r="E66" s="35"/>
      <c r="F66" s="35"/>
      <c r="G66" s="35"/>
      <c r="H66" s="35"/>
      <c r="I66" s="35"/>
      <c r="J66" s="35"/>
      <c r="K66" s="35"/>
      <c r="L66" s="35"/>
      <c r="M66" s="35"/>
      <c r="N66" s="35"/>
      <c r="O66" s="35"/>
      <c r="P66" s="35"/>
      <c r="Q66" s="35"/>
      <c r="R66" s="35"/>
      <c r="S66" s="35"/>
      <c r="T66" s="35"/>
      <c r="U66" s="34"/>
    </row>
    <row r="67" spans="2:21" x14ac:dyDescent="0.2">
      <c r="B67" s="33"/>
      <c r="C67" s="35"/>
      <c r="D67" s="35"/>
      <c r="E67" s="35"/>
      <c r="F67" s="35"/>
      <c r="G67" s="35"/>
      <c r="H67" s="35"/>
      <c r="I67" s="35"/>
      <c r="J67" s="35"/>
      <c r="K67" s="35"/>
      <c r="L67" s="35"/>
      <c r="M67" s="35"/>
      <c r="N67" s="35"/>
      <c r="O67" s="35"/>
      <c r="P67" s="35"/>
      <c r="Q67" s="35"/>
      <c r="R67" s="35"/>
      <c r="S67" s="35"/>
      <c r="T67" s="35"/>
      <c r="U67" s="34"/>
    </row>
    <row r="68" spans="2:21" x14ac:dyDescent="0.2">
      <c r="B68" s="33"/>
      <c r="C68" s="35"/>
      <c r="D68" s="35"/>
      <c r="E68" s="35"/>
      <c r="F68" s="35"/>
      <c r="G68" s="35"/>
      <c r="H68" s="35"/>
      <c r="I68" s="35"/>
      <c r="J68" s="35"/>
      <c r="K68" s="35"/>
      <c r="L68" s="35"/>
      <c r="M68" s="35"/>
      <c r="N68" s="35"/>
      <c r="O68" s="35"/>
      <c r="P68" s="35"/>
      <c r="Q68" s="35"/>
      <c r="R68" s="35"/>
      <c r="S68" s="35"/>
      <c r="T68" s="35"/>
      <c r="U68" s="34"/>
    </row>
    <row r="69" spans="2:21" x14ac:dyDescent="0.2">
      <c r="B69" s="33"/>
      <c r="C69" s="35"/>
      <c r="D69" s="35"/>
      <c r="E69" s="35"/>
      <c r="F69" s="35"/>
      <c r="G69" s="35"/>
      <c r="H69" s="35"/>
      <c r="I69" s="35"/>
      <c r="J69" s="35"/>
      <c r="K69" s="35"/>
      <c r="L69" s="35"/>
      <c r="M69" s="35"/>
      <c r="N69" s="35"/>
      <c r="O69" s="35"/>
      <c r="P69" s="35"/>
      <c r="Q69" s="35"/>
      <c r="R69" s="35"/>
      <c r="S69" s="35"/>
      <c r="T69" s="35"/>
      <c r="U69" s="34"/>
    </row>
    <row r="70" spans="2:21" x14ac:dyDescent="0.2">
      <c r="B70" s="33"/>
      <c r="C70" s="35"/>
      <c r="D70" s="35"/>
      <c r="E70" s="35"/>
      <c r="F70" s="35"/>
      <c r="G70" s="35"/>
      <c r="H70" s="35"/>
      <c r="I70" s="35"/>
      <c r="J70" s="35"/>
      <c r="K70" s="35"/>
      <c r="L70" s="35"/>
      <c r="M70" s="35"/>
      <c r="N70" s="35"/>
      <c r="O70" s="35"/>
      <c r="P70" s="35"/>
      <c r="Q70" s="35"/>
      <c r="R70" s="35"/>
      <c r="S70" s="35"/>
      <c r="T70" s="35"/>
      <c r="U70" s="34"/>
    </row>
    <row r="71" spans="2:21" x14ac:dyDescent="0.2">
      <c r="B71" s="33"/>
      <c r="C71" s="35"/>
      <c r="D71" s="35"/>
      <c r="E71" s="35"/>
      <c r="F71" s="35"/>
      <c r="G71" s="35"/>
      <c r="H71" s="35"/>
      <c r="I71" s="35"/>
      <c r="J71" s="35"/>
      <c r="K71" s="35"/>
      <c r="L71" s="35"/>
      <c r="M71" s="35"/>
      <c r="N71" s="35"/>
      <c r="O71" s="35"/>
      <c r="P71" s="35"/>
      <c r="Q71" s="35"/>
      <c r="R71" s="35"/>
      <c r="S71" s="35"/>
      <c r="T71" s="35"/>
      <c r="U71" s="34"/>
    </row>
    <row r="72" spans="2:21" x14ac:dyDescent="0.2">
      <c r="B72" s="33"/>
      <c r="C72" s="35"/>
      <c r="D72" s="35"/>
      <c r="E72" s="35"/>
      <c r="F72" s="35"/>
      <c r="G72" s="35"/>
      <c r="H72" s="35"/>
      <c r="I72" s="35"/>
      <c r="J72" s="35"/>
      <c r="K72" s="35"/>
      <c r="L72" s="35"/>
      <c r="M72" s="35"/>
      <c r="N72" s="35"/>
      <c r="O72" s="35"/>
      <c r="P72" s="35"/>
      <c r="Q72" s="35"/>
      <c r="R72" s="35"/>
      <c r="S72" s="35"/>
      <c r="T72" s="35"/>
      <c r="U72" s="34"/>
    </row>
    <row r="73" spans="2:21" x14ac:dyDescent="0.2">
      <c r="B73" s="33"/>
      <c r="C73" s="35"/>
      <c r="D73" s="35"/>
      <c r="E73" s="35"/>
      <c r="F73" s="35"/>
      <c r="G73" s="35"/>
      <c r="H73" s="35"/>
      <c r="I73" s="35"/>
      <c r="J73" s="35"/>
      <c r="K73" s="35"/>
      <c r="L73" s="35"/>
      <c r="M73" s="35"/>
      <c r="N73" s="35"/>
      <c r="O73" s="35"/>
      <c r="P73" s="35"/>
      <c r="Q73" s="35"/>
      <c r="R73" s="35"/>
      <c r="S73" s="35"/>
      <c r="T73" s="35"/>
      <c r="U73" s="34"/>
    </row>
    <row r="74" spans="2:21" x14ac:dyDescent="0.2">
      <c r="B74" s="33"/>
      <c r="C74" s="35"/>
      <c r="D74" s="35"/>
      <c r="E74" s="35"/>
      <c r="F74" s="35"/>
      <c r="G74" s="35"/>
      <c r="H74" s="35"/>
      <c r="I74" s="35"/>
      <c r="J74" s="35"/>
      <c r="K74" s="35"/>
      <c r="L74" s="35"/>
      <c r="M74" s="35"/>
      <c r="N74" s="35"/>
      <c r="O74" s="35"/>
      <c r="P74" s="35"/>
      <c r="Q74" s="35"/>
      <c r="R74" s="35"/>
      <c r="S74" s="35"/>
      <c r="T74" s="35"/>
      <c r="U74" s="34"/>
    </row>
    <row r="75" spans="2:21" x14ac:dyDescent="0.2">
      <c r="B75" s="33"/>
      <c r="C75" s="35"/>
      <c r="D75" s="35"/>
      <c r="E75" s="35"/>
      <c r="F75" s="35"/>
      <c r="G75" s="35"/>
      <c r="H75" s="35"/>
      <c r="I75" s="35"/>
      <c r="J75" s="35"/>
      <c r="K75" s="35"/>
      <c r="L75" s="35"/>
      <c r="M75" s="35"/>
      <c r="N75" s="35"/>
      <c r="O75" s="35"/>
      <c r="P75" s="35"/>
      <c r="Q75" s="35"/>
      <c r="R75" s="35"/>
      <c r="S75" s="35"/>
      <c r="T75" s="35"/>
      <c r="U75" s="34"/>
    </row>
    <row r="76" spans="2:21" x14ac:dyDescent="0.2">
      <c r="B76" s="33"/>
      <c r="C76" s="35"/>
      <c r="D76" s="35"/>
      <c r="E76" s="35"/>
      <c r="F76" s="35"/>
      <c r="G76" s="35"/>
      <c r="H76" s="35"/>
      <c r="I76" s="35"/>
      <c r="J76" s="35"/>
      <c r="K76" s="379" t="s">
        <v>182</v>
      </c>
      <c r="L76" s="379"/>
      <c r="M76" s="379"/>
      <c r="N76" s="379"/>
      <c r="O76" s="35"/>
      <c r="P76" s="35"/>
      <c r="Q76" s="35"/>
      <c r="R76" s="35"/>
      <c r="S76" s="35"/>
      <c r="T76" s="35"/>
      <c r="U76" s="34"/>
    </row>
    <row r="77" spans="2:21" ht="15" x14ac:dyDescent="0.25">
      <c r="B77" s="33"/>
      <c r="C77" s="35"/>
      <c r="D77" s="35"/>
      <c r="E77" s="35"/>
      <c r="F77" s="35"/>
      <c r="G77" s="35"/>
      <c r="H77" s="35"/>
      <c r="I77" s="35"/>
      <c r="J77" s="35"/>
      <c r="K77" s="381" t="str">
        <f>+Autodiagnóstico!C22</f>
        <v xml:space="preserve">TIC para Servicios </v>
      </c>
      <c r="L77" s="381" t="str">
        <f>+Autodiagnóstico!C33</f>
        <v>TIC para la gestión</v>
      </c>
      <c r="M77" s="381"/>
      <c r="N77" s="381"/>
      <c r="O77" s="35"/>
      <c r="P77" s="35"/>
      <c r="Q77" s="35"/>
      <c r="R77" s="35"/>
      <c r="S77" s="35"/>
      <c r="T77" s="35"/>
      <c r="U77" s="34"/>
    </row>
    <row r="78" spans="2:21" x14ac:dyDescent="0.2">
      <c r="B78" s="33"/>
      <c r="C78" s="35"/>
      <c r="D78" s="35"/>
      <c r="E78" s="35"/>
      <c r="F78" s="35"/>
      <c r="G78" s="35"/>
      <c r="H78" s="35"/>
      <c r="I78" s="35"/>
      <c r="J78" s="35"/>
      <c r="K78" s="35"/>
      <c r="L78" s="35"/>
      <c r="M78" s="35"/>
      <c r="N78" s="35"/>
      <c r="O78" s="35"/>
      <c r="P78" s="35"/>
      <c r="Q78" s="35"/>
      <c r="R78" s="35"/>
      <c r="S78" s="35"/>
      <c r="T78" s="35"/>
      <c r="U78" s="34"/>
    </row>
    <row r="79" spans="2:21" x14ac:dyDescent="0.2">
      <c r="B79" s="33"/>
      <c r="C79" s="35"/>
      <c r="D79" s="35"/>
      <c r="E79" s="35"/>
      <c r="F79" s="35"/>
      <c r="G79" s="35"/>
      <c r="H79" s="35"/>
      <c r="I79" s="35"/>
      <c r="M79" s="35"/>
      <c r="N79" s="35"/>
      <c r="O79" s="35"/>
      <c r="P79" s="35"/>
      <c r="Q79" s="35"/>
      <c r="R79" s="35"/>
      <c r="S79" s="35"/>
      <c r="T79" s="35"/>
      <c r="U79" s="34"/>
    </row>
    <row r="80" spans="2:21" x14ac:dyDescent="0.2">
      <c r="B80" s="33"/>
      <c r="C80" s="35"/>
      <c r="D80" s="35"/>
      <c r="E80" s="35"/>
      <c r="F80" s="35"/>
      <c r="G80" s="35"/>
      <c r="H80" s="35"/>
      <c r="I80" s="35"/>
      <c r="J80" s="35"/>
      <c r="K80" s="35" t="s">
        <v>181</v>
      </c>
      <c r="L80" s="35" t="s">
        <v>12</v>
      </c>
      <c r="M80" s="35" t="s">
        <v>183</v>
      </c>
      <c r="N80" s="35"/>
      <c r="O80" s="35"/>
      <c r="P80" s="35"/>
      <c r="Q80" s="35"/>
      <c r="R80" s="35"/>
      <c r="S80" s="35"/>
      <c r="T80" s="35"/>
      <c r="U80" s="34"/>
    </row>
    <row r="81" spans="2:21" x14ac:dyDescent="0.2">
      <c r="B81" s="33"/>
      <c r="C81" s="35"/>
      <c r="D81" s="35"/>
      <c r="E81" s="35"/>
      <c r="F81" s="35"/>
      <c r="G81" s="35"/>
      <c r="H81" s="35"/>
      <c r="I81" s="35"/>
      <c r="J81" s="35"/>
      <c r="K81" s="35" t="str">
        <f>+Autodiagnóstico!E22</f>
        <v>Indicadores de Proceso
Logro: Servicios centrados en el usuario</v>
      </c>
      <c r="L81" s="35">
        <v>100</v>
      </c>
      <c r="M81" s="36">
        <f>+Autodiagnóstico!F22</f>
        <v>42.5</v>
      </c>
      <c r="N81" s="35"/>
      <c r="O81" s="35"/>
      <c r="P81" s="35"/>
      <c r="Q81" s="35"/>
      <c r="R81" s="35"/>
      <c r="S81" s="35"/>
      <c r="T81" s="35"/>
      <c r="U81" s="34"/>
    </row>
    <row r="82" spans="2:21" x14ac:dyDescent="0.2">
      <c r="B82" s="33"/>
      <c r="C82" s="35"/>
      <c r="D82" s="35"/>
      <c r="E82" s="35"/>
      <c r="F82" s="35"/>
      <c r="G82" s="35"/>
      <c r="H82" s="35"/>
      <c r="I82" s="35"/>
      <c r="J82" s="35"/>
      <c r="K82" s="35" t="str">
        <f>+Autodiagnóstico!E26</f>
        <v>Indicadores de Proceso
Logro: Sistema integrado de PQRD</v>
      </c>
      <c r="L82" s="35">
        <v>100</v>
      </c>
      <c r="M82" s="36">
        <f>+Autodiagnóstico!F26</f>
        <v>0</v>
      </c>
      <c r="N82" s="35"/>
      <c r="O82" s="35"/>
      <c r="P82" s="35"/>
      <c r="Q82" s="35"/>
      <c r="R82" s="35"/>
      <c r="S82" s="35"/>
      <c r="T82" s="35"/>
      <c r="U82" s="34"/>
    </row>
    <row r="83" spans="2:21" x14ac:dyDescent="0.2">
      <c r="B83" s="33"/>
      <c r="C83" s="35"/>
      <c r="D83" s="35"/>
      <c r="E83" s="35"/>
      <c r="F83" s="35"/>
      <c r="G83" s="35"/>
      <c r="H83" s="35"/>
      <c r="I83" s="35"/>
      <c r="J83" s="35"/>
      <c r="K83" s="35" t="str">
        <f>+Autodiagnóstico!E29</f>
        <v xml:space="preserve">Indicadores de Proceso
Logro: Trámites y servicios en línea </v>
      </c>
      <c r="L83" s="35">
        <v>100</v>
      </c>
      <c r="M83" s="35">
        <f>+Autodiagnóstico!F29</f>
        <v>45</v>
      </c>
      <c r="N83" s="35"/>
      <c r="O83" s="35"/>
      <c r="P83" s="35"/>
      <c r="Q83" s="35"/>
      <c r="R83" s="35"/>
      <c r="S83" s="35"/>
      <c r="T83" s="35"/>
      <c r="U83" s="34"/>
    </row>
    <row r="84" spans="2:21" x14ac:dyDescent="0.2">
      <c r="B84" s="33"/>
      <c r="C84" s="35"/>
      <c r="D84" s="35"/>
      <c r="E84" s="35"/>
      <c r="F84" s="35"/>
      <c r="G84" s="35"/>
      <c r="H84" s="35"/>
      <c r="I84" s="35"/>
      <c r="J84" s="35"/>
      <c r="K84" s="35" t="str">
        <f>+Autodiagnóstico!E31</f>
        <v>Indicadores de Resultado
TIC para Servicios</v>
      </c>
      <c r="L84" s="35">
        <v>100</v>
      </c>
      <c r="M84" s="36">
        <f>+Autodiagnóstico!F31</f>
        <v>0</v>
      </c>
      <c r="N84" s="35"/>
      <c r="O84" s="35"/>
      <c r="P84" s="35"/>
      <c r="Q84" s="35"/>
      <c r="R84" s="35"/>
      <c r="S84" s="35"/>
      <c r="T84" s="35"/>
      <c r="U84" s="34"/>
    </row>
    <row r="85" spans="2:21" x14ac:dyDescent="0.2">
      <c r="B85" s="33"/>
      <c r="C85" s="35"/>
      <c r="D85" s="35"/>
      <c r="E85" s="35"/>
      <c r="F85" s="35"/>
      <c r="G85" s="35"/>
      <c r="H85" s="35"/>
      <c r="I85" s="35"/>
      <c r="J85" s="35"/>
      <c r="K85" s="35"/>
      <c r="L85" s="35"/>
      <c r="M85" s="35"/>
      <c r="N85" s="35"/>
      <c r="O85" s="35"/>
      <c r="P85" s="35"/>
      <c r="Q85" s="35"/>
      <c r="R85" s="35"/>
      <c r="S85" s="35"/>
      <c r="T85" s="35"/>
      <c r="U85" s="34"/>
    </row>
    <row r="86" spans="2:21" x14ac:dyDescent="0.2">
      <c r="B86" s="33"/>
      <c r="C86" s="35"/>
      <c r="D86" s="35"/>
      <c r="E86" s="35"/>
      <c r="F86" s="35"/>
      <c r="G86" s="35"/>
      <c r="H86" s="35"/>
      <c r="I86" s="35"/>
      <c r="J86" s="35"/>
      <c r="K86" s="35"/>
      <c r="L86" s="35"/>
      <c r="M86" s="35"/>
      <c r="N86" s="35"/>
      <c r="O86" s="35"/>
      <c r="P86" s="35"/>
      <c r="Q86" s="35"/>
      <c r="R86" s="35"/>
      <c r="S86" s="35"/>
      <c r="T86" s="35"/>
      <c r="U86" s="34"/>
    </row>
    <row r="87" spans="2:21" x14ac:dyDescent="0.2">
      <c r="B87" s="33"/>
      <c r="C87" s="35"/>
      <c r="D87" s="35"/>
      <c r="E87" s="35"/>
      <c r="F87" s="35"/>
      <c r="G87" s="35"/>
      <c r="H87" s="35"/>
      <c r="I87" s="35"/>
      <c r="J87" s="35"/>
      <c r="K87" s="35"/>
      <c r="L87" s="35"/>
      <c r="M87" s="35"/>
      <c r="N87" s="35"/>
      <c r="O87" s="35"/>
      <c r="P87" s="35"/>
      <c r="Q87" s="35"/>
      <c r="R87" s="35"/>
      <c r="S87" s="35"/>
      <c r="T87" s="35"/>
      <c r="U87" s="34"/>
    </row>
    <row r="88" spans="2:21" x14ac:dyDescent="0.2">
      <c r="B88" s="33"/>
      <c r="C88" s="35"/>
      <c r="D88" s="35"/>
      <c r="E88" s="35"/>
      <c r="F88" s="35"/>
      <c r="G88" s="35"/>
      <c r="H88" s="35"/>
      <c r="I88" s="35"/>
      <c r="J88" s="35"/>
      <c r="K88" s="35"/>
      <c r="L88" s="35"/>
      <c r="M88" s="35"/>
      <c r="N88" s="35"/>
      <c r="O88" s="35"/>
      <c r="P88" s="35"/>
      <c r="Q88" s="35"/>
      <c r="R88" s="35"/>
      <c r="S88" s="35"/>
      <c r="T88" s="35"/>
      <c r="U88" s="34"/>
    </row>
    <row r="89" spans="2:21" x14ac:dyDescent="0.2">
      <c r="B89" s="33"/>
      <c r="C89" s="35"/>
      <c r="D89" s="35"/>
      <c r="E89" s="35"/>
      <c r="F89" s="35"/>
      <c r="G89" s="35"/>
      <c r="H89" s="35"/>
      <c r="I89" s="35"/>
      <c r="J89" s="35"/>
      <c r="K89" s="35"/>
      <c r="L89" s="35"/>
      <c r="M89" s="35"/>
      <c r="N89" s="35"/>
      <c r="O89" s="35"/>
      <c r="P89" s="35"/>
      <c r="Q89" s="35"/>
      <c r="R89" s="35"/>
      <c r="S89" s="35"/>
      <c r="T89" s="35"/>
      <c r="U89" s="34"/>
    </row>
    <row r="90" spans="2:21" x14ac:dyDescent="0.2">
      <c r="B90" s="33"/>
      <c r="C90" s="35"/>
      <c r="D90" s="35"/>
      <c r="E90" s="35"/>
      <c r="F90" s="35"/>
      <c r="G90" s="35"/>
      <c r="H90" s="35"/>
      <c r="I90" s="35"/>
      <c r="J90" s="35"/>
      <c r="K90" s="35"/>
      <c r="L90" s="35"/>
      <c r="M90" s="35"/>
      <c r="N90" s="35"/>
      <c r="O90" s="35"/>
      <c r="P90" s="35"/>
      <c r="Q90" s="35"/>
      <c r="R90" s="35"/>
      <c r="S90" s="35"/>
      <c r="T90" s="35"/>
      <c r="U90" s="34"/>
    </row>
    <row r="91" spans="2:21" x14ac:dyDescent="0.2">
      <c r="B91" s="33"/>
      <c r="C91" s="35"/>
      <c r="D91" s="35"/>
      <c r="E91" s="35"/>
      <c r="F91" s="35"/>
      <c r="G91" s="35"/>
      <c r="H91" s="35"/>
      <c r="I91" s="35"/>
      <c r="J91" s="35"/>
      <c r="K91" s="35"/>
      <c r="L91" s="35"/>
      <c r="M91" s="35"/>
      <c r="N91" s="35"/>
      <c r="O91" s="35"/>
      <c r="P91" s="35"/>
      <c r="Q91" s="35"/>
      <c r="R91" s="35"/>
      <c r="S91" s="35"/>
      <c r="T91" s="35"/>
      <c r="U91" s="34"/>
    </row>
    <row r="92" spans="2:21" x14ac:dyDescent="0.2">
      <c r="B92" s="33"/>
      <c r="C92" s="35"/>
      <c r="D92" s="35"/>
      <c r="E92" s="35"/>
      <c r="F92" s="35"/>
      <c r="G92" s="35"/>
      <c r="H92" s="35"/>
      <c r="I92" s="35"/>
      <c r="J92" s="35"/>
      <c r="K92" s="35"/>
      <c r="L92" s="35"/>
      <c r="M92" s="35"/>
      <c r="N92" s="35"/>
      <c r="O92" s="35"/>
      <c r="P92" s="35"/>
      <c r="Q92" s="35"/>
      <c r="R92" s="35"/>
      <c r="S92" s="35"/>
      <c r="T92" s="35"/>
      <c r="U92" s="34"/>
    </row>
    <row r="93" spans="2:21" x14ac:dyDescent="0.2">
      <c r="B93" s="33"/>
      <c r="C93" s="35"/>
      <c r="D93" s="35"/>
      <c r="E93" s="35"/>
      <c r="F93" s="35"/>
      <c r="G93" s="35"/>
      <c r="H93" s="35"/>
      <c r="I93" s="35"/>
      <c r="J93" s="35"/>
      <c r="K93" s="35"/>
      <c r="L93" s="35"/>
      <c r="M93" s="35"/>
      <c r="N93" s="35"/>
      <c r="O93" s="35"/>
      <c r="P93" s="35"/>
      <c r="Q93" s="35"/>
      <c r="R93" s="35"/>
      <c r="S93" s="35"/>
      <c r="T93" s="35"/>
      <c r="U93" s="34"/>
    </row>
    <row r="94" spans="2:21" x14ac:dyDescent="0.2">
      <c r="B94" s="33"/>
      <c r="C94" s="35"/>
      <c r="D94" s="35"/>
      <c r="E94" s="35"/>
      <c r="F94" s="35"/>
      <c r="G94" s="35"/>
      <c r="H94" s="35"/>
      <c r="I94" s="35"/>
      <c r="J94" s="35"/>
      <c r="K94" s="35"/>
      <c r="L94" s="35"/>
      <c r="M94" s="35"/>
      <c r="N94" s="35"/>
      <c r="O94" s="35"/>
      <c r="P94" s="35"/>
      <c r="Q94" s="35"/>
      <c r="R94" s="35"/>
      <c r="S94" s="35"/>
      <c r="T94" s="35"/>
      <c r="U94" s="34"/>
    </row>
    <row r="95" spans="2:21" x14ac:dyDescent="0.2">
      <c r="B95" s="33"/>
      <c r="C95" s="35"/>
      <c r="D95" s="35"/>
      <c r="E95" s="35"/>
      <c r="F95" s="35"/>
      <c r="G95" s="35"/>
      <c r="H95" s="35"/>
      <c r="I95" s="35"/>
      <c r="J95" s="35"/>
      <c r="K95" s="35"/>
      <c r="L95" s="35"/>
      <c r="M95" s="35"/>
      <c r="N95" s="35"/>
      <c r="O95" s="35"/>
      <c r="P95" s="35"/>
      <c r="Q95" s="35"/>
      <c r="R95" s="35"/>
      <c r="S95" s="35"/>
      <c r="T95" s="35"/>
      <c r="U95" s="34"/>
    </row>
    <row r="96" spans="2:21" x14ac:dyDescent="0.2">
      <c r="B96" s="33"/>
      <c r="C96" s="35"/>
      <c r="D96" s="35"/>
      <c r="E96" s="35"/>
      <c r="F96" s="35"/>
      <c r="G96" s="35"/>
      <c r="H96" s="35"/>
      <c r="I96" s="35"/>
      <c r="J96" s="35"/>
      <c r="K96" s="35"/>
      <c r="L96" s="35"/>
      <c r="M96" s="35"/>
      <c r="N96" s="35"/>
      <c r="O96" s="35"/>
      <c r="P96" s="35"/>
      <c r="Q96" s="35"/>
      <c r="R96" s="35"/>
      <c r="S96" s="35"/>
      <c r="T96" s="35"/>
      <c r="U96" s="34"/>
    </row>
    <row r="97" spans="2:21" x14ac:dyDescent="0.2">
      <c r="B97" s="33"/>
      <c r="C97" s="35"/>
      <c r="D97" s="35"/>
      <c r="E97" s="35"/>
      <c r="F97" s="35"/>
      <c r="G97" s="35"/>
      <c r="H97" s="35"/>
      <c r="I97" s="35"/>
      <c r="J97" s="35"/>
      <c r="K97" s="35"/>
      <c r="L97" s="35"/>
      <c r="M97" s="35"/>
      <c r="N97" s="35"/>
      <c r="O97" s="35"/>
      <c r="P97" s="35"/>
      <c r="Q97" s="35"/>
      <c r="R97" s="35"/>
      <c r="S97" s="35"/>
      <c r="T97" s="35"/>
      <c r="U97" s="34"/>
    </row>
    <row r="98" spans="2:21" x14ac:dyDescent="0.2">
      <c r="B98" s="33"/>
      <c r="C98" s="35"/>
      <c r="D98" s="35"/>
      <c r="E98" s="35"/>
      <c r="F98" s="35"/>
      <c r="G98" s="35"/>
      <c r="H98" s="35"/>
      <c r="I98" s="35"/>
      <c r="J98" s="35"/>
      <c r="K98" s="35"/>
      <c r="L98" s="35"/>
      <c r="M98" s="35"/>
      <c r="N98" s="35"/>
      <c r="O98" s="35"/>
      <c r="P98" s="35"/>
      <c r="Q98" s="35"/>
      <c r="R98" s="35"/>
      <c r="S98" s="35"/>
      <c r="T98" s="35"/>
      <c r="U98" s="34"/>
    </row>
    <row r="99" spans="2:21" x14ac:dyDescent="0.2">
      <c r="B99" s="33"/>
      <c r="C99" s="35"/>
      <c r="D99" s="35"/>
      <c r="E99" s="35"/>
      <c r="F99" s="35"/>
      <c r="G99" s="35"/>
      <c r="H99" s="35"/>
      <c r="I99" s="35"/>
      <c r="J99" s="35"/>
      <c r="K99" s="35"/>
      <c r="L99" s="35"/>
      <c r="M99" s="35"/>
      <c r="N99" s="35"/>
      <c r="O99" s="35"/>
      <c r="P99" s="35"/>
      <c r="Q99" s="35"/>
      <c r="R99" s="35"/>
      <c r="S99" s="35"/>
      <c r="T99" s="35"/>
      <c r="U99" s="34"/>
    </row>
    <row r="100" spans="2:21" x14ac:dyDescent="0.2">
      <c r="B100" s="33"/>
      <c r="C100" s="35"/>
      <c r="D100" s="35"/>
      <c r="E100" s="35"/>
      <c r="F100" s="35"/>
      <c r="G100" s="35"/>
      <c r="H100" s="35"/>
      <c r="I100" s="35"/>
      <c r="J100" s="35"/>
      <c r="K100" s="35"/>
      <c r="L100" s="35"/>
      <c r="M100" s="35"/>
      <c r="N100" s="35"/>
      <c r="O100" s="35"/>
      <c r="P100" s="35"/>
      <c r="Q100" s="35"/>
      <c r="R100" s="35"/>
      <c r="S100" s="35"/>
      <c r="T100" s="35"/>
      <c r="U100" s="34"/>
    </row>
    <row r="101" spans="2:21" x14ac:dyDescent="0.2">
      <c r="B101" s="33"/>
      <c r="C101" s="35"/>
      <c r="D101" s="35"/>
      <c r="E101" s="35"/>
      <c r="F101" s="35"/>
      <c r="G101" s="35"/>
      <c r="H101" s="35"/>
      <c r="I101" s="35"/>
      <c r="J101" s="35"/>
      <c r="K101" s="35"/>
      <c r="L101" s="35"/>
      <c r="M101" s="35"/>
      <c r="N101" s="35"/>
      <c r="O101" s="35"/>
      <c r="P101" s="35"/>
      <c r="Q101" s="35"/>
      <c r="R101" s="35"/>
      <c r="S101" s="35"/>
      <c r="T101" s="35"/>
      <c r="U101" s="34"/>
    </row>
    <row r="102" spans="2:21" x14ac:dyDescent="0.2">
      <c r="B102" s="33"/>
      <c r="C102" s="35"/>
      <c r="D102" s="35"/>
      <c r="E102" s="35"/>
      <c r="F102" s="35"/>
      <c r="G102" s="35"/>
      <c r="H102" s="35"/>
      <c r="I102" s="35"/>
      <c r="J102" s="35"/>
      <c r="K102" s="379" t="s">
        <v>184</v>
      </c>
      <c r="L102" s="379"/>
      <c r="M102" s="379"/>
      <c r="N102" s="379"/>
      <c r="O102" s="35"/>
      <c r="P102" s="35"/>
      <c r="Q102" s="35"/>
      <c r="R102" s="35"/>
      <c r="S102" s="35"/>
      <c r="T102" s="35"/>
      <c r="U102" s="34"/>
    </row>
    <row r="103" spans="2:21" ht="15" x14ac:dyDescent="0.25">
      <c r="B103" s="33"/>
      <c r="C103" s="35"/>
      <c r="D103" s="35"/>
      <c r="E103" s="35"/>
      <c r="F103" s="35"/>
      <c r="G103" s="35"/>
      <c r="H103" s="35"/>
      <c r="I103" s="35"/>
      <c r="J103" s="35"/>
      <c r="K103" s="381" t="str">
        <f>+Autodiagnóstico!C33</f>
        <v>TIC para la gestión</v>
      </c>
      <c r="L103" s="381">
        <f>+Autodiagnóstico!C59</f>
        <v>0</v>
      </c>
      <c r="M103" s="381"/>
      <c r="N103" s="381"/>
      <c r="O103" s="35"/>
      <c r="P103" s="35"/>
      <c r="Q103" s="35"/>
      <c r="R103" s="35"/>
      <c r="S103" s="35"/>
      <c r="T103" s="35"/>
      <c r="U103" s="34"/>
    </row>
    <row r="104" spans="2:21" x14ac:dyDescent="0.2">
      <c r="B104" s="33"/>
      <c r="C104" s="35"/>
      <c r="D104" s="35"/>
      <c r="E104" s="35"/>
      <c r="F104" s="35"/>
      <c r="G104" s="35"/>
      <c r="H104" s="35"/>
      <c r="I104" s="35"/>
      <c r="J104" s="35"/>
      <c r="K104" s="35"/>
      <c r="L104" s="35"/>
      <c r="M104" s="35"/>
      <c r="N104" s="35"/>
      <c r="O104" s="35"/>
      <c r="P104" s="35"/>
      <c r="Q104" s="35"/>
      <c r="R104" s="35"/>
      <c r="S104" s="35"/>
      <c r="T104" s="35"/>
      <c r="U104" s="34"/>
    </row>
    <row r="105" spans="2:21" x14ac:dyDescent="0.2">
      <c r="B105" s="33"/>
      <c r="C105" s="35"/>
      <c r="D105" s="35"/>
      <c r="E105" s="35"/>
      <c r="F105" s="35"/>
      <c r="G105" s="35"/>
      <c r="H105" s="35"/>
      <c r="I105" s="35"/>
      <c r="J105" s="35"/>
      <c r="K105" s="35"/>
      <c r="L105" s="35"/>
      <c r="M105" s="35"/>
      <c r="N105" s="35"/>
      <c r="O105" s="35"/>
      <c r="P105" s="35"/>
      <c r="Q105" s="35"/>
      <c r="R105" s="35"/>
      <c r="S105" s="35"/>
      <c r="T105" s="35"/>
      <c r="U105" s="34"/>
    </row>
    <row r="106" spans="2:21" x14ac:dyDescent="0.2">
      <c r="B106" s="33"/>
      <c r="C106" s="35"/>
      <c r="D106" s="35"/>
      <c r="E106" s="35"/>
      <c r="F106" s="35"/>
      <c r="G106" s="35"/>
      <c r="H106" s="35"/>
      <c r="I106" s="35"/>
      <c r="J106" s="35"/>
      <c r="K106" s="35" t="s">
        <v>185</v>
      </c>
      <c r="L106" s="35" t="s">
        <v>15</v>
      </c>
      <c r="M106" s="35" t="s">
        <v>11</v>
      </c>
      <c r="N106" s="35"/>
      <c r="O106" s="35"/>
      <c r="P106" s="35"/>
      <c r="Q106" s="35"/>
      <c r="R106" s="35"/>
      <c r="S106" s="35"/>
      <c r="T106" s="35"/>
      <c r="U106" s="34"/>
    </row>
    <row r="107" spans="2:21" x14ac:dyDescent="0.2">
      <c r="B107" s="33"/>
      <c r="C107" s="35"/>
      <c r="D107" s="35"/>
      <c r="E107" s="35"/>
      <c r="F107" s="35"/>
      <c r="G107" s="35"/>
      <c r="H107" s="35"/>
      <c r="I107" s="35"/>
      <c r="J107" s="35"/>
      <c r="K107" s="35" t="str">
        <f>+Autodiagnóstico!E33</f>
        <v>Indicadores de Proceso
Logro: Estrategia de TI</v>
      </c>
      <c r="L107" s="35">
        <v>100</v>
      </c>
      <c r="M107" s="35">
        <f>+Autodiagnóstico!F33</f>
        <v>82</v>
      </c>
      <c r="N107" s="35"/>
      <c r="O107" s="35"/>
      <c r="P107" s="35"/>
      <c r="Q107" s="35"/>
      <c r="R107" s="35"/>
      <c r="S107" s="35"/>
      <c r="T107" s="35"/>
      <c r="U107" s="34"/>
    </row>
    <row r="108" spans="2:21" ht="15" customHeight="1" x14ac:dyDescent="0.2">
      <c r="B108" s="33"/>
      <c r="C108" s="35"/>
      <c r="D108" s="35"/>
      <c r="E108" s="35"/>
      <c r="F108" s="35"/>
      <c r="G108" s="35"/>
      <c r="H108" s="35"/>
      <c r="I108" s="35"/>
      <c r="J108" s="35"/>
      <c r="K108" s="35" t="str">
        <f>+Autodiagnóstico!E38</f>
        <v>Indicadores de Proceso
Logro: Gobierno de TI</v>
      </c>
      <c r="L108" s="35">
        <v>100</v>
      </c>
      <c r="M108" s="35">
        <f>+Autodiagnóstico!F38</f>
        <v>76.75</v>
      </c>
      <c r="N108" s="35"/>
      <c r="O108" s="35"/>
      <c r="P108" s="35"/>
      <c r="Q108" s="35"/>
      <c r="R108" s="35"/>
      <c r="S108" s="35"/>
      <c r="T108" s="35"/>
      <c r="U108" s="34"/>
    </row>
    <row r="109" spans="2:21" x14ac:dyDescent="0.2">
      <c r="B109" s="33"/>
      <c r="C109" s="35"/>
      <c r="D109" s="35"/>
      <c r="E109" s="35"/>
      <c r="F109" s="35"/>
      <c r="G109" s="35"/>
      <c r="H109" s="35"/>
      <c r="I109" s="35"/>
      <c r="J109" s="35"/>
      <c r="K109" s="35" t="str">
        <f>+Autodiagnóstico!E42</f>
        <v>Indicadores de Proceso Logro: Información</v>
      </c>
      <c r="L109" s="35">
        <v>100</v>
      </c>
      <c r="M109" s="36">
        <f>+Autodiagnóstico!F42</f>
        <v>68</v>
      </c>
      <c r="N109" s="35"/>
      <c r="O109" s="35"/>
      <c r="P109" s="35"/>
      <c r="Q109" s="35"/>
      <c r="R109" s="35"/>
      <c r="S109" s="35"/>
      <c r="T109" s="35"/>
      <c r="U109" s="34"/>
    </row>
    <row r="110" spans="2:21" x14ac:dyDescent="0.2">
      <c r="B110" s="33"/>
      <c r="C110" s="35"/>
      <c r="D110" s="35"/>
      <c r="E110" s="35"/>
      <c r="F110" s="35"/>
      <c r="G110" s="35"/>
      <c r="H110" s="35"/>
      <c r="I110" s="35"/>
      <c r="J110" s="35"/>
      <c r="K110" s="35" t="str">
        <f>+Autodiagnóstico!E46</f>
        <v>Indicadores de Proceso
Logro: Sistemas de Información</v>
      </c>
      <c r="L110" s="35">
        <v>100</v>
      </c>
      <c r="M110" s="36">
        <f>+Autodiagnóstico!F46</f>
        <v>80.833333333333329</v>
      </c>
      <c r="N110" s="35"/>
      <c r="O110" s="35"/>
      <c r="P110" s="35"/>
      <c r="Q110" s="35"/>
      <c r="R110" s="35"/>
      <c r="S110" s="35"/>
      <c r="T110" s="35"/>
      <c r="U110" s="34"/>
    </row>
    <row r="111" spans="2:21" x14ac:dyDescent="0.2">
      <c r="B111" s="33"/>
      <c r="C111" s="35"/>
      <c r="D111" s="35"/>
      <c r="E111" s="35"/>
      <c r="F111" s="35"/>
      <c r="G111" s="35"/>
      <c r="H111" s="35"/>
      <c r="I111" s="35"/>
      <c r="J111" s="35"/>
      <c r="K111" s="35" t="str">
        <f>+Autodiagnóstico!E52</f>
        <v xml:space="preserve">Indicadores de Proceso  Logro: Servicios Tecnológicos
</v>
      </c>
      <c r="L111" s="35">
        <v>100</v>
      </c>
      <c r="M111" s="36">
        <f>+Autodiagnóstico!F52</f>
        <v>72.5</v>
      </c>
      <c r="N111" s="35"/>
      <c r="O111" s="35"/>
      <c r="P111" s="35"/>
      <c r="Q111" s="35"/>
      <c r="R111" s="35"/>
      <c r="S111" s="35"/>
      <c r="T111" s="35"/>
      <c r="U111" s="34"/>
    </row>
    <row r="112" spans="2:21" x14ac:dyDescent="0.2">
      <c r="B112" s="33"/>
      <c r="C112" s="35"/>
      <c r="D112" s="35"/>
      <c r="E112" s="35"/>
      <c r="F112" s="35"/>
      <c r="G112" s="35"/>
      <c r="H112" s="35"/>
      <c r="I112" s="35"/>
      <c r="J112" s="35"/>
      <c r="K112" s="35" t="str">
        <f>+Autodiagnóstico!E58</f>
        <v>Indicador de Proceso
Logro: Uso y Apropiación</v>
      </c>
      <c r="L112" s="35">
        <v>100</v>
      </c>
      <c r="M112" s="36">
        <f>+Autodiagnóstico!F58</f>
        <v>75</v>
      </c>
      <c r="N112" s="35"/>
      <c r="O112" s="35"/>
      <c r="P112" s="35"/>
      <c r="Q112" s="35"/>
      <c r="R112" s="35"/>
      <c r="S112" s="35"/>
      <c r="T112" s="35"/>
      <c r="U112" s="34"/>
    </row>
    <row r="113" spans="2:21" x14ac:dyDescent="0.2">
      <c r="B113" s="33"/>
      <c r="C113" s="35"/>
      <c r="D113" s="35"/>
      <c r="E113" s="35"/>
      <c r="F113" s="35"/>
      <c r="G113" s="35"/>
      <c r="H113" s="35"/>
      <c r="I113" s="35"/>
      <c r="J113" s="35"/>
      <c r="K113" s="35" t="str">
        <f>+Autodiagnóstico!E59</f>
        <v>Indicador de Proceso
Logro: Capacidades Institucionales</v>
      </c>
      <c r="L113" s="35">
        <v>100</v>
      </c>
      <c r="M113" s="36">
        <f>+Autodiagnóstico!F59</f>
        <v>53.333333333333336</v>
      </c>
      <c r="N113" s="35"/>
      <c r="O113" s="35"/>
      <c r="P113" s="35"/>
      <c r="Q113" s="35"/>
      <c r="R113" s="35"/>
      <c r="S113" s="35"/>
      <c r="T113" s="35"/>
      <c r="U113" s="34"/>
    </row>
    <row r="114" spans="2:21" x14ac:dyDescent="0.2">
      <c r="B114" s="33"/>
      <c r="C114" s="35"/>
      <c r="D114" s="35"/>
      <c r="E114" s="35"/>
      <c r="F114" s="35"/>
      <c r="G114" s="35"/>
      <c r="H114" s="35"/>
      <c r="I114" s="35"/>
      <c r="J114" s="35"/>
      <c r="K114" s="35" t="str">
        <f>+Autodiagnóstico!E63</f>
        <v xml:space="preserve">Indicadores de resultado TIC para la Gestión </v>
      </c>
      <c r="L114" s="35">
        <v>100</v>
      </c>
      <c r="M114" s="36">
        <f>+Autodiagnóstico!F63</f>
        <v>79.166666666666671</v>
      </c>
      <c r="N114" s="35"/>
      <c r="O114" s="35"/>
      <c r="P114" s="35"/>
      <c r="Q114" s="35"/>
      <c r="R114" s="35"/>
      <c r="S114" s="35"/>
      <c r="T114" s="35"/>
      <c r="U114" s="34"/>
    </row>
    <row r="115" spans="2:21" x14ac:dyDescent="0.2">
      <c r="B115" s="33"/>
      <c r="C115" s="35"/>
      <c r="D115" s="35"/>
      <c r="E115" s="35"/>
      <c r="F115" s="35"/>
      <c r="G115" s="35"/>
      <c r="H115" s="35"/>
      <c r="I115" s="35"/>
      <c r="J115" s="35"/>
      <c r="K115" s="35"/>
      <c r="L115" s="35"/>
      <c r="M115" s="35"/>
      <c r="N115" s="35"/>
      <c r="O115" s="35"/>
      <c r="P115" s="35"/>
      <c r="Q115" s="35"/>
      <c r="R115" s="35"/>
      <c r="S115" s="35"/>
      <c r="T115" s="35"/>
      <c r="U115" s="34"/>
    </row>
    <row r="116" spans="2:21" x14ac:dyDescent="0.2">
      <c r="B116" s="33"/>
      <c r="C116" s="35"/>
      <c r="D116" s="35"/>
      <c r="E116" s="35"/>
      <c r="F116" s="35"/>
      <c r="G116" s="35"/>
      <c r="H116" s="35"/>
      <c r="I116" s="35"/>
      <c r="J116" s="35"/>
      <c r="K116" s="35"/>
      <c r="L116" s="35"/>
      <c r="M116" s="35"/>
      <c r="N116" s="35"/>
      <c r="O116" s="35"/>
      <c r="P116" s="35"/>
      <c r="Q116" s="35"/>
      <c r="R116" s="35"/>
      <c r="S116" s="35"/>
      <c r="T116" s="35"/>
      <c r="U116" s="34"/>
    </row>
    <row r="117" spans="2:21" x14ac:dyDescent="0.2">
      <c r="B117" s="33"/>
      <c r="C117" s="35"/>
      <c r="D117" s="35"/>
      <c r="E117" s="35"/>
      <c r="F117" s="35"/>
      <c r="G117" s="35"/>
      <c r="H117" s="35"/>
      <c r="I117" s="35"/>
      <c r="J117" s="35"/>
      <c r="K117" s="35"/>
      <c r="L117" s="35"/>
      <c r="M117" s="35"/>
      <c r="N117" s="35"/>
      <c r="O117" s="35"/>
      <c r="P117" s="35"/>
      <c r="Q117" s="35"/>
      <c r="R117" s="35"/>
      <c r="S117" s="35"/>
      <c r="T117" s="35"/>
      <c r="U117" s="34"/>
    </row>
    <row r="118" spans="2:21" x14ac:dyDescent="0.2">
      <c r="B118" s="33"/>
      <c r="C118" s="35"/>
      <c r="D118" s="35"/>
      <c r="E118" s="35"/>
      <c r="F118" s="35"/>
      <c r="G118" s="35"/>
      <c r="H118" s="35"/>
      <c r="I118" s="35"/>
      <c r="J118" s="35"/>
      <c r="K118" s="35"/>
      <c r="L118" s="35"/>
      <c r="M118" s="35"/>
      <c r="N118" s="35"/>
      <c r="O118" s="35"/>
      <c r="P118" s="35"/>
      <c r="Q118" s="35"/>
      <c r="R118" s="35"/>
      <c r="S118" s="35"/>
      <c r="T118" s="35"/>
      <c r="U118" s="34"/>
    </row>
    <row r="119" spans="2:21" x14ac:dyDescent="0.2">
      <c r="B119" s="33"/>
      <c r="C119" s="35"/>
      <c r="D119" s="35"/>
      <c r="E119" s="35"/>
      <c r="F119" s="35"/>
      <c r="G119" s="35"/>
      <c r="H119" s="35"/>
      <c r="I119" s="35"/>
      <c r="J119" s="35"/>
      <c r="K119" s="35"/>
      <c r="L119" s="35"/>
      <c r="M119" s="35"/>
      <c r="N119" s="35"/>
      <c r="O119" s="35"/>
      <c r="P119" s="35"/>
      <c r="Q119" s="35"/>
      <c r="R119" s="35"/>
      <c r="S119" s="35"/>
      <c r="T119" s="35"/>
      <c r="U119" s="34"/>
    </row>
    <row r="120" spans="2:21" x14ac:dyDescent="0.2">
      <c r="B120" s="33"/>
      <c r="C120" s="35"/>
      <c r="D120" s="35"/>
      <c r="E120" s="35"/>
      <c r="F120" s="35"/>
      <c r="G120" s="35"/>
      <c r="H120" s="35"/>
      <c r="I120" s="35"/>
      <c r="J120" s="35"/>
      <c r="K120" s="35"/>
      <c r="L120" s="35"/>
      <c r="M120" s="35"/>
      <c r="N120" s="35"/>
      <c r="O120" s="35"/>
      <c r="P120" s="35"/>
      <c r="Q120" s="35"/>
      <c r="R120" s="35"/>
      <c r="S120" s="35"/>
      <c r="T120" s="35"/>
      <c r="U120" s="34"/>
    </row>
    <row r="121" spans="2:21" x14ac:dyDescent="0.2">
      <c r="B121" s="33"/>
      <c r="C121" s="35"/>
      <c r="D121" s="35"/>
      <c r="E121" s="35"/>
      <c r="F121" s="35"/>
      <c r="G121" s="35"/>
      <c r="H121" s="35"/>
      <c r="I121" s="35"/>
      <c r="J121" s="35"/>
      <c r="K121" s="35"/>
      <c r="L121" s="35"/>
      <c r="M121" s="35"/>
      <c r="N121" s="35"/>
      <c r="O121" s="35"/>
      <c r="P121" s="35"/>
      <c r="Q121" s="35"/>
      <c r="R121" s="35"/>
      <c r="S121" s="35"/>
      <c r="T121" s="35"/>
      <c r="U121" s="34"/>
    </row>
    <row r="122" spans="2:21" x14ac:dyDescent="0.2">
      <c r="B122" s="33"/>
      <c r="C122" s="35"/>
      <c r="D122" s="35"/>
      <c r="E122" s="35"/>
      <c r="F122" s="35"/>
      <c r="G122" s="35"/>
      <c r="H122" s="35"/>
      <c r="I122" s="35"/>
      <c r="J122" s="35"/>
      <c r="K122" s="35"/>
      <c r="L122" s="35"/>
      <c r="M122" s="35"/>
      <c r="N122" s="35"/>
      <c r="O122" s="35"/>
      <c r="P122" s="35"/>
      <c r="Q122" s="35"/>
      <c r="R122" s="35"/>
      <c r="S122" s="35"/>
      <c r="T122" s="35"/>
      <c r="U122" s="34"/>
    </row>
    <row r="123" spans="2:21" x14ac:dyDescent="0.2">
      <c r="B123" s="33"/>
      <c r="C123" s="35"/>
      <c r="D123" s="35"/>
      <c r="E123" s="35"/>
      <c r="F123" s="35"/>
      <c r="G123" s="35"/>
      <c r="H123" s="35"/>
      <c r="I123" s="35"/>
      <c r="J123" s="35"/>
      <c r="K123" s="35"/>
      <c r="L123" s="35"/>
      <c r="M123" s="35"/>
      <c r="N123" s="35"/>
      <c r="O123" s="35"/>
      <c r="P123" s="35"/>
      <c r="Q123" s="35"/>
      <c r="R123" s="35"/>
      <c r="S123" s="35"/>
      <c r="T123" s="35"/>
      <c r="U123" s="34"/>
    </row>
    <row r="124" spans="2:21" x14ac:dyDescent="0.2">
      <c r="B124" s="33"/>
      <c r="C124" s="35"/>
      <c r="D124" s="35"/>
      <c r="E124" s="35"/>
      <c r="F124" s="35"/>
      <c r="G124" s="35"/>
      <c r="H124" s="35"/>
      <c r="I124" s="35"/>
      <c r="J124" s="35"/>
      <c r="K124" s="35"/>
      <c r="L124" s="35"/>
      <c r="M124" s="35"/>
      <c r="N124" s="35"/>
      <c r="O124" s="35"/>
      <c r="P124" s="35"/>
      <c r="Q124" s="35"/>
      <c r="R124" s="35"/>
      <c r="S124" s="35"/>
      <c r="T124" s="35"/>
      <c r="U124" s="34"/>
    </row>
    <row r="125" spans="2:21" x14ac:dyDescent="0.2">
      <c r="B125" s="33"/>
      <c r="C125" s="35"/>
      <c r="D125" s="35"/>
      <c r="E125" s="35"/>
      <c r="F125" s="35"/>
      <c r="G125" s="35"/>
      <c r="H125" s="35"/>
      <c r="I125" s="35"/>
      <c r="J125" s="35"/>
      <c r="K125" s="35"/>
      <c r="L125" s="35"/>
      <c r="M125" s="35"/>
      <c r="N125" s="35"/>
      <c r="O125" s="35"/>
      <c r="P125" s="35"/>
      <c r="Q125" s="35"/>
      <c r="R125" s="35"/>
      <c r="S125" s="35"/>
      <c r="T125" s="35"/>
      <c r="U125" s="34"/>
    </row>
    <row r="126" spans="2:21" x14ac:dyDescent="0.2">
      <c r="B126" s="33"/>
      <c r="C126" s="35"/>
      <c r="D126" s="35"/>
      <c r="E126" s="35"/>
      <c r="F126" s="35"/>
      <c r="G126" s="35"/>
      <c r="H126" s="35"/>
      <c r="I126" s="35"/>
      <c r="J126" s="35"/>
      <c r="K126" s="35"/>
      <c r="L126" s="35"/>
      <c r="M126" s="35"/>
      <c r="N126" s="35"/>
      <c r="O126" s="35"/>
      <c r="P126" s="35"/>
      <c r="Q126" s="35"/>
      <c r="R126" s="35"/>
      <c r="S126" s="35"/>
      <c r="T126" s="35"/>
      <c r="U126" s="34"/>
    </row>
    <row r="127" spans="2:21" x14ac:dyDescent="0.2">
      <c r="B127" s="33"/>
      <c r="C127" s="35"/>
      <c r="D127" s="35"/>
      <c r="E127" s="35"/>
      <c r="F127" s="35"/>
      <c r="G127" s="35"/>
      <c r="H127" s="35"/>
      <c r="I127" s="35"/>
      <c r="J127" s="35"/>
      <c r="K127" s="35"/>
      <c r="L127" s="35"/>
      <c r="M127" s="35"/>
      <c r="N127" s="35"/>
      <c r="O127" s="35"/>
      <c r="P127" s="35"/>
      <c r="Q127" s="35"/>
      <c r="R127" s="35"/>
      <c r="S127" s="35"/>
      <c r="T127" s="35"/>
      <c r="U127" s="34"/>
    </row>
    <row r="128" spans="2:21" x14ac:dyDescent="0.2">
      <c r="B128" s="33"/>
      <c r="C128" s="35"/>
      <c r="D128" s="35"/>
      <c r="E128" s="35"/>
      <c r="F128" s="35"/>
      <c r="G128" s="35"/>
      <c r="H128" s="35"/>
      <c r="I128" s="35"/>
      <c r="J128" s="35"/>
      <c r="K128" s="35"/>
      <c r="L128" s="35"/>
      <c r="M128" s="35"/>
      <c r="N128" s="35"/>
      <c r="O128" s="35"/>
      <c r="P128" s="35"/>
      <c r="Q128" s="35"/>
      <c r="R128" s="35"/>
      <c r="S128" s="35"/>
      <c r="T128" s="35"/>
      <c r="U128" s="34"/>
    </row>
    <row r="129" spans="2:21" x14ac:dyDescent="0.2">
      <c r="B129" s="33"/>
      <c r="C129" s="35"/>
      <c r="D129" s="35"/>
      <c r="E129" s="35"/>
      <c r="F129" s="35"/>
      <c r="G129" s="35"/>
      <c r="H129" s="35"/>
      <c r="I129" s="35"/>
      <c r="J129" s="35"/>
      <c r="K129" s="379" t="s">
        <v>186</v>
      </c>
      <c r="L129" s="379"/>
      <c r="M129" s="379"/>
      <c r="N129" s="379"/>
      <c r="O129" s="35"/>
      <c r="P129" s="35"/>
      <c r="Q129" s="35"/>
      <c r="R129" s="35"/>
      <c r="S129" s="35"/>
      <c r="T129" s="35"/>
      <c r="U129" s="34"/>
    </row>
    <row r="130" spans="2:21" ht="15" x14ac:dyDescent="0.25">
      <c r="B130" s="33"/>
      <c r="C130" s="35"/>
      <c r="D130" s="35"/>
      <c r="E130" s="35"/>
      <c r="F130" s="35"/>
      <c r="G130" s="35"/>
      <c r="H130" s="35"/>
      <c r="I130" s="35"/>
      <c r="J130" s="35"/>
      <c r="K130" s="381" t="str">
        <f>+Autodiagnóstico!C69</f>
        <v xml:space="preserve">Seguridad y privacidad de la información </v>
      </c>
      <c r="L130" s="381">
        <f>+Autodiagnóstico!C86</f>
        <v>0</v>
      </c>
      <c r="M130" s="381"/>
      <c r="N130" s="381"/>
      <c r="O130" s="35"/>
      <c r="P130" s="35"/>
      <c r="Q130" s="35"/>
      <c r="R130" s="35"/>
      <c r="S130" s="35"/>
      <c r="T130" s="35"/>
      <c r="U130" s="34"/>
    </row>
    <row r="131" spans="2:21" x14ac:dyDescent="0.2">
      <c r="B131" s="33"/>
      <c r="C131" s="35"/>
      <c r="D131" s="35"/>
      <c r="E131" s="35"/>
      <c r="F131" s="35"/>
      <c r="G131" s="35"/>
      <c r="H131" s="35"/>
      <c r="I131" s="35"/>
      <c r="J131" s="35"/>
      <c r="K131" s="35"/>
      <c r="L131" s="35"/>
      <c r="M131" s="35"/>
      <c r="N131" s="35"/>
      <c r="O131" s="35"/>
      <c r="P131" s="35"/>
      <c r="Q131" s="35"/>
      <c r="R131" s="35"/>
      <c r="S131" s="35"/>
      <c r="T131" s="35"/>
      <c r="U131" s="34"/>
    </row>
    <row r="132" spans="2:21" x14ac:dyDescent="0.2">
      <c r="B132" s="33"/>
      <c r="C132" s="35"/>
      <c r="D132" s="35"/>
      <c r="E132" s="35"/>
      <c r="F132" s="35"/>
      <c r="G132" s="35"/>
      <c r="H132" s="35"/>
      <c r="I132" s="35"/>
      <c r="J132" s="35"/>
      <c r="K132" s="35"/>
      <c r="L132" s="35"/>
      <c r="M132" s="35"/>
      <c r="N132" s="35"/>
      <c r="O132" s="35"/>
      <c r="P132" s="35"/>
      <c r="Q132" s="35"/>
      <c r="R132" s="35"/>
      <c r="S132" s="35"/>
      <c r="T132" s="35"/>
      <c r="U132" s="34"/>
    </row>
    <row r="133" spans="2:21" x14ac:dyDescent="0.2">
      <c r="B133" s="33"/>
      <c r="C133" s="35"/>
      <c r="D133" s="35"/>
      <c r="E133" s="35"/>
      <c r="F133" s="35"/>
      <c r="G133" s="35"/>
      <c r="H133" s="35"/>
      <c r="I133" s="35"/>
      <c r="J133" s="35"/>
      <c r="K133" s="35" t="s">
        <v>187</v>
      </c>
      <c r="L133" s="35" t="s">
        <v>15</v>
      </c>
      <c r="M133" s="35" t="s">
        <v>11</v>
      </c>
      <c r="N133" s="35"/>
      <c r="O133" s="35"/>
      <c r="P133" s="35"/>
      <c r="Q133" s="35"/>
      <c r="R133" s="35"/>
      <c r="S133" s="35"/>
      <c r="T133" s="35"/>
      <c r="U133" s="34"/>
    </row>
    <row r="134" spans="2:21" x14ac:dyDescent="0.2">
      <c r="B134" s="33"/>
      <c r="C134" s="35"/>
      <c r="D134" s="35"/>
      <c r="E134" s="35"/>
      <c r="F134" s="35"/>
      <c r="G134" s="35"/>
      <c r="H134" s="35"/>
      <c r="I134" s="35"/>
      <c r="J134" s="35"/>
      <c r="K134" s="35" t="str">
        <f>+Autodiagnóstico!E69</f>
        <v>Indicadores de Proceso
Logro: Definición del marco de seguridad y privacidad de la información y de los sistemas de información</v>
      </c>
      <c r="L134" s="35">
        <v>100</v>
      </c>
      <c r="M134" s="36">
        <f>+Autodiagnóstico!F69</f>
        <v>79.166666666666671</v>
      </c>
      <c r="N134" s="35"/>
      <c r="O134" s="35"/>
      <c r="P134" s="35"/>
      <c r="Q134" s="35"/>
      <c r="R134" s="35"/>
      <c r="S134" s="35"/>
      <c r="T134" s="35"/>
      <c r="U134" s="34"/>
    </row>
    <row r="135" spans="2:21" x14ac:dyDescent="0.2">
      <c r="B135" s="33"/>
      <c r="C135" s="35"/>
      <c r="D135" s="35"/>
      <c r="E135" s="35"/>
      <c r="F135" s="35"/>
      <c r="G135" s="35"/>
      <c r="H135" s="35"/>
      <c r="I135" s="35"/>
      <c r="J135" s="35"/>
      <c r="K135" s="35" t="str">
        <f>+Autodiagnóstico!E80</f>
        <v>Indicadores de Proceso
Logro: Plan de seguridad y privacidad de la información y de los sistemas de información</v>
      </c>
      <c r="L135" s="35">
        <v>100</v>
      </c>
      <c r="M135" s="36">
        <f>+Autodiagnóstico!F80</f>
        <v>60</v>
      </c>
      <c r="N135" s="35"/>
      <c r="O135" s="35"/>
      <c r="P135" s="35"/>
      <c r="Q135" s="35"/>
      <c r="R135" s="35"/>
      <c r="S135" s="35"/>
      <c r="T135" s="35"/>
      <c r="U135" s="34"/>
    </row>
    <row r="136" spans="2:21" x14ac:dyDescent="0.2">
      <c r="B136" s="33"/>
      <c r="C136" s="35"/>
      <c r="D136" s="35"/>
      <c r="E136" s="35"/>
      <c r="F136" s="35"/>
      <c r="G136" s="35"/>
      <c r="H136" s="35"/>
      <c r="I136" s="35"/>
      <c r="J136" s="35"/>
      <c r="K136" s="35" t="str">
        <f>+Autodiagnóstico!E83</f>
        <v>Indicadores de Proceso Logro: Monitoreo y mejoramiento continuo</v>
      </c>
      <c r="L136" s="35">
        <v>100</v>
      </c>
      <c r="M136" s="36">
        <f>+Autodiagnóstico!F83</f>
        <v>65</v>
      </c>
      <c r="N136" s="35"/>
      <c r="O136" s="35"/>
      <c r="P136" s="35"/>
      <c r="Q136" s="35"/>
      <c r="R136" s="35"/>
      <c r="S136" s="35"/>
      <c r="T136" s="35"/>
      <c r="U136" s="34"/>
    </row>
    <row r="137" spans="2:21" x14ac:dyDescent="0.2">
      <c r="B137" s="33"/>
      <c r="C137" s="35"/>
      <c r="D137" s="35"/>
      <c r="E137" s="35"/>
      <c r="F137" s="35"/>
      <c r="G137" s="35"/>
      <c r="H137" s="35"/>
      <c r="I137" s="35"/>
      <c r="J137" s="35"/>
      <c r="K137" s="35" t="str">
        <f>+Autodiagnóstico!E90</f>
        <v>Indicadores de resultado Seguridad y Privacidad de la Información</v>
      </c>
      <c r="L137" s="35">
        <v>100</v>
      </c>
      <c r="M137" s="36">
        <f>+Autodiagnóstico!F90</f>
        <v>32.5</v>
      </c>
      <c r="N137" s="35"/>
      <c r="O137" s="35"/>
      <c r="P137" s="35"/>
      <c r="Q137" s="35"/>
      <c r="R137" s="35"/>
      <c r="S137" s="35"/>
      <c r="T137" s="35"/>
      <c r="U137" s="34"/>
    </row>
    <row r="138" spans="2:21" x14ac:dyDescent="0.2">
      <c r="B138" s="33"/>
      <c r="C138" s="35"/>
      <c r="D138" s="35"/>
      <c r="E138" s="35"/>
      <c r="F138" s="35"/>
      <c r="G138" s="35"/>
      <c r="H138" s="35"/>
      <c r="I138" s="35"/>
      <c r="J138" s="35"/>
      <c r="K138" s="35"/>
      <c r="L138" s="35"/>
      <c r="M138" s="35"/>
      <c r="N138" s="35"/>
      <c r="O138" s="35"/>
      <c r="P138" s="35"/>
      <c r="Q138" s="35"/>
      <c r="R138" s="35"/>
      <c r="S138" s="35"/>
      <c r="T138" s="35"/>
      <c r="U138" s="34"/>
    </row>
    <row r="139" spans="2:21" x14ac:dyDescent="0.2">
      <c r="B139" s="33"/>
      <c r="C139" s="35"/>
      <c r="D139" s="35"/>
      <c r="E139" s="35"/>
      <c r="F139" s="35"/>
      <c r="G139" s="35"/>
      <c r="H139" s="35"/>
      <c r="I139" s="35"/>
      <c r="J139" s="35"/>
      <c r="K139" s="35"/>
      <c r="L139" s="35"/>
      <c r="M139" s="35"/>
      <c r="N139" s="35"/>
      <c r="O139" s="35"/>
      <c r="P139" s="35"/>
      <c r="Q139" s="35"/>
      <c r="R139" s="35"/>
      <c r="S139" s="35"/>
      <c r="T139" s="35"/>
      <c r="U139" s="34"/>
    </row>
    <row r="140" spans="2:21" x14ac:dyDescent="0.2">
      <c r="B140" s="33"/>
      <c r="C140" s="35"/>
      <c r="D140" s="35"/>
      <c r="E140" s="35"/>
      <c r="F140" s="35"/>
      <c r="G140" s="35"/>
      <c r="H140" s="35"/>
      <c r="I140" s="35"/>
      <c r="J140" s="35"/>
      <c r="K140" s="35"/>
      <c r="L140" s="35"/>
      <c r="M140" s="35"/>
      <c r="N140" s="35"/>
      <c r="O140" s="35"/>
      <c r="P140" s="35"/>
      <c r="Q140" s="35"/>
      <c r="R140" s="35"/>
      <c r="S140" s="35"/>
      <c r="T140" s="35"/>
      <c r="U140" s="34"/>
    </row>
    <row r="141" spans="2:21" x14ac:dyDescent="0.2">
      <c r="B141" s="33"/>
      <c r="C141" s="35"/>
      <c r="D141" s="35"/>
      <c r="E141" s="35"/>
      <c r="F141" s="35"/>
      <c r="G141" s="35"/>
      <c r="H141" s="35"/>
      <c r="I141" s="35"/>
      <c r="J141" s="35"/>
      <c r="K141" s="35"/>
      <c r="L141" s="35"/>
      <c r="M141" s="35"/>
      <c r="N141" s="35"/>
      <c r="O141" s="35"/>
      <c r="P141" s="35"/>
      <c r="Q141" s="35"/>
      <c r="R141" s="35"/>
      <c r="S141" s="35"/>
      <c r="T141" s="35"/>
      <c r="U141" s="34"/>
    </row>
    <row r="142" spans="2:21" x14ac:dyDescent="0.2">
      <c r="B142" s="33"/>
      <c r="C142" s="35"/>
      <c r="D142" s="35"/>
      <c r="E142" s="35"/>
      <c r="F142" s="35"/>
      <c r="G142" s="35"/>
      <c r="H142" s="35"/>
      <c r="I142" s="35"/>
      <c r="J142" s="35"/>
      <c r="K142" s="35"/>
      <c r="L142" s="35"/>
      <c r="M142" s="35"/>
      <c r="N142" s="35"/>
      <c r="O142" s="35"/>
      <c r="P142" s="35"/>
      <c r="Q142" s="35"/>
      <c r="R142" s="35"/>
      <c r="S142" s="35"/>
      <c r="T142" s="35"/>
      <c r="U142" s="34"/>
    </row>
    <row r="143" spans="2:21" x14ac:dyDescent="0.2">
      <c r="B143" s="33"/>
      <c r="C143" s="35"/>
      <c r="D143" s="35"/>
      <c r="E143" s="35"/>
      <c r="F143" s="35"/>
      <c r="G143" s="35"/>
      <c r="H143" s="35"/>
      <c r="I143" s="35"/>
      <c r="J143" s="35"/>
      <c r="K143" s="35"/>
      <c r="L143" s="35"/>
      <c r="M143" s="35"/>
      <c r="N143" s="35"/>
      <c r="O143" s="35"/>
      <c r="P143" s="35"/>
      <c r="Q143" s="35"/>
      <c r="R143" s="35"/>
      <c r="S143" s="35"/>
      <c r="T143" s="35"/>
      <c r="U143" s="34"/>
    </row>
    <row r="144" spans="2:21" x14ac:dyDescent="0.2">
      <c r="B144" s="33"/>
      <c r="C144" s="35"/>
      <c r="D144" s="35"/>
      <c r="E144" s="35"/>
      <c r="F144" s="35"/>
      <c r="G144" s="35"/>
      <c r="H144" s="35"/>
      <c r="I144" s="35"/>
      <c r="J144" s="35"/>
      <c r="K144" s="35"/>
      <c r="L144" s="35"/>
      <c r="M144" s="35"/>
      <c r="N144" s="35"/>
      <c r="O144" s="35"/>
      <c r="P144" s="35"/>
      <c r="Q144" s="35"/>
      <c r="R144" s="35"/>
      <c r="S144" s="35"/>
      <c r="T144" s="35"/>
      <c r="U144" s="34"/>
    </row>
    <row r="145" spans="2:21" x14ac:dyDescent="0.2">
      <c r="B145" s="33"/>
      <c r="C145" s="35"/>
      <c r="D145" s="35"/>
      <c r="E145" s="35"/>
      <c r="F145" s="35"/>
      <c r="G145" s="35"/>
      <c r="H145" s="35"/>
      <c r="I145" s="35"/>
      <c r="J145" s="35"/>
      <c r="K145" s="35"/>
      <c r="L145" s="35"/>
      <c r="M145" s="35"/>
      <c r="N145" s="35"/>
      <c r="O145" s="35"/>
      <c r="P145" s="35"/>
      <c r="Q145" s="35"/>
      <c r="R145" s="35"/>
      <c r="S145" s="35"/>
      <c r="T145" s="35"/>
      <c r="U145" s="34"/>
    </row>
    <row r="146" spans="2:21" x14ac:dyDescent="0.2">
      <c r="B146" s="33"/>
      <c r="C146" s="35"/>
      <c r="D146" s="35"/>
      <c r="E146" s="35"/>
      <c r="F146" s="35"/>
      <c r="G146" s="35"/>
      <c r="H146" s="35"/>
      <c r="I146" s="35"/>
      <c r="J146" s="35"/>
      <c r="K146" s="35"/>
      <c r="L146" s="35"/>
      <c r="M146" s="35"/>
      <c r="N146" s="35"/>
      <c r="O146" s="35"/>
      <c r="P146" s="35"/>
      <c r="Q146" s="35"/>
      <c r="R146" s="35"/>
      <c r="S146" s="35"/>
      <c r="T146" s="35"/>
      <c r="U146" s="34"/>
    </row>
    <row r="147" spans="2:21" x14ac:dyDescent="0.2">
      <c r="B147" s="33"/>
      <c r="C147" s="35"/>
      <c r="D147" s="35"/>
      <c r="E147" s="35"/>
      <c r="F147" s="35"/>
      <c r="G147" s="35"/>
      <c r="H147" s="35"/>
      <c r="I147" s="35"/>
      <c r="J147" s="35"/>
      <c r="K147" s="35"/>
      <c r="L147" s="35"/>
      <c r="M147" s="35"/>
      <c r="N147" s="35"/>
      <c r="O147" s="35"/>
      <c r="P147" s="35"/>
      <c r="Q147" s="35"/>
      <c r="R147" s="35"/>
      <c r="S147" s="35"/>
      <c r="T147" s="35"/>
      <c r="U147" s="34"/>
    </row>
    <row r="148" spans="2:21" x14ac:dyDescent="0.2">
      <c r="B148" s="33"/>
      <c r="C148" s="35"/>
      <c r="D148" s="35"/>
      <c r="E148" s="35"/>
      <c r="F148" s="35"/>
      <c r="G148" s="35"/>
      <c r="H148" s="35"/>
      <c r="I148" s="35"/>
      <c r="J148" s="35"/>
      <c r="K148" s="35"/>
      <c r="L148" s="35"/>
      <c r="M148" s="35"/>
      <c r="N148" s="35"/>
      <c r="O148" s="35"/>
      <c r="P148" s="35"/>
      <c r="Q148" s="35"/>
      <c r="R148" s="35"/>
      <c r="S148" s="35"/>
      <c r="T148" s="35"/>
      <c r="U148" s="34"/>
    </row>
    <row r="149" spans="2:21" x14ac:dyDescent="0.2">
      <c r="B149" s="33"/>
      <c r="C149" s="35"/>
      <c r="D149" s="35"/>
      <c r="E149" s="35"/>
      <c r="F149" s="35"/>
      <c r="G149" s="35"/>
      <c r="H149" s="35"/>
      <c r="I149" s="35"/>
      <c r="J149" s="35"/>
      <c r="K149" s="35"/>
      <c r="L149" s="35"/>
      <c r="M149" s="35"/>
      <c r="N149" s="35"/>
      <c r="O149" s="35"/>
      <c r="P149" s="35"/>
      <c r="Q149" s="35"/>
      <c r="R149" s="35"/>
      <c r="S149" s="35"/>
      <c r="T149" s="35"/>
      <c r="U149" s="34"/>
    </row>
    <row r="150" spans="2:21" x14ac:dyDescent="0.2">
      <c r="B150" s="33"/>
      <c r="C150" s="35"/>
      <c r="D150" s="35"/>
      <c r="E150" s="35"/>
      <c r="F150" s="35"/>
      <c r="G150" s="35"/>
      <c r="H150" s="35"/>
      <c r="I150" s="35"/>
      <c r="J150" s="35"/>
      <c r="K150" s="35"/>
      <c r="L150" s="35"/>
      <c r="M150" s="35"/>
      <c r="N150" s="35"/>
      <c r="O150" s="35"/>
      <c r="P150" s="35"/>
      <c r="Q150" s="35"/>
      <c r="R150" s="35"/>
      <c r="S150" s="35"/>
      <c r="T150" s="35"/>
      <c r="U150" s="34"/>
    </row>
    <row r="151" spans="2:21" x14ac:dyDescent="0.2">
      <c r="B151" s="33"/>
      <c r="C151" s="35"/>
      <c r="D151" s="35"/>
      <c r="E151" s="35"/>
      <c r="F151" s="35"/>
      <c r="G151" s="35"/>
      <c r="H151" s="35"/>
      <c r="I151" s="35"/>
      <c r="J151" s="35"/>
      <c r="K151" s="35"/>
      <c r="L151" s="35"/>
      <c r="M151" s="35"/>
      <c r="N151" s="35"/>
      <c r="O151" s="35"/>
      <c r="P151" s="35"/>
      <c r="Q151" s="35"/>
      <c r="R151" s="35"/>
      <c r="S151" s="35"/>
      <c r="T151" s="35"/>
      <c r="U151" s="34"/>
    </row>
    <row r="152" spans="2:21" x14ac:dyDescent="0.2">
      <c r="B152" s="33"/>
      <c r="C152" s="35"/>
      <c r="D152" s="35"/>
      <c r="E152" s="35"/>
      <c r="F152" s="35"/>
      <c r="G152" s="35"/>
      <c r="H152" s="35"/>
      <c r="I152" s="35"/>
      <c r="J152" s="35"/>
      <c r="K152" s="35"/>
      <c r="L152" s="35"/>
      <c r="M152" s="35"/>
      <c r="N152" s="35"/>
      <c r="O152" s="35"/>
      <c r="P152" s="35"/>
      <c r="Q152" s="35"/>
      <c r="R152" s="35"/>
      <c r="S152" s="35"/>
      <c r="T152" s="35"/>
      <c r="U152" s="34"/>
    </row>
    <row r="153" spans="2:21" ht="15" thickBot="1" x14ac:dyDescent="0.25">
      <c r="B153" s="38"/>
      <c r="C153" s="39"/>
      <c r="D153" s="39"/>
      <c r="E153" s="39"/>
      <c r="F153" s="39"/>
      <c r="G153" s="39"/>
      <c r="H153" s="39"/>
      <c r="I153" s="39"/>
      <c r="J153" s="39"/>
      <c r="K153" s="39"/>
      <c r="L153" s="39"/>
      <c r="M153" s="39"/>
      <c r="N153" s="39"/>
      <c r="O153" s="39"/>
      <c r="P153" s="39"/>
      <c r="Q153" s="39"/>
      <c r="R153" s="39"/>
      <c r="S153" s="39"/>
      <c r="T153" s="39"/>
      <c r="U153" s="40"/>
    </row>
    <row r="154" spans="2:21" x14ac:dyDescent="0.2"/>
    <row r="155" spans="2:21" x14ac:dyDescent="0.2"/>
    <row r="156" spans="2:21" x14ac:dyDescent="0.2"/>
    <row r="157" spans="2:21" x14ac:dyDescent="0.2">
      <c r="C157" s="41"/>
      <c r="D157" s="42"/>
      <c r="E157" s="42"/>
      <c r="F157" s="42"/>
      <c r="O157" s="43"/>
      <c r="P157" s="44"/>
    </row>
    <row r="158" spans="2:21" x14ac:dyDescent="0.2">
      <c r="O158" s="43"/>
      <c r="P158" s="44"/>
    </row>
    <row r="159" spans="2:21" x14ac:dyDescent="0.2">
      <c r="O159" s="43"/>
      <c r="P159" s="44"/>
    </row>
    <row r="160" spans="2:21" x14ac:dyDescent="0.2"/>
    <row r="161" spans="11:12" ht="18" x14ac:dyDescent="0.25">
      <c r="K161" s="380" t="s">
        <v>32</v>
      </c>
      <c r="L161" s="380"/>
    </row>
    <row r="162" spans="11:12" x14ac:dyDescent="0.2"/>
    <row r="163" spans="11:12" x14ac:dyDescent="0.2"/>
    <row r="164" spans="11:12" x14ac:dyDescent="0.2"/>
  </sheetData>
  <mergeCells count="10">
    <mergeCell ref="C3:T3"/>
    <mergeCell ref="K53:N53"/>
    <mergeCell ref="K161:L161"/>
    <mergeCell ref="K54:N54"/>
    <mergeCell ref="K76:N76"/>
    <mergeCell ref="K77:N77"/>
    <mergeCell ref="K102:N102"/>
    <mergeCell ref="K103:N103"/>
    <mergeCell ref="K129:N129"/>
    <mergeCell ref="K130:N1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102"/>
  <sheetViews>
    <sheetView showGridLines="0" topLeftCell="I1" zoomScale="80" zoomScaleNormal="80" zoomScalePageLayoutView="90" workbookViewId="0">
      <selection activeCell="D7" sqref="D7:D12"/>
    </sheetView>
  </sheetViews>
  <sheetFormatPr baseColWidth="10" defaultColWidth="11.42578125" defaultRowHeight="15" zeroHeight="1" x14ac:dyDescent="0.25"/>
  <cols>
    <col min="1" max="1" width="1.42578125" style="1" customWidth="1"/>
    <col min="2" max="2" width="1.42578125" style="3" customWidth="1"/>
    <col min="3" max="3" width="19.28515625" style="1" customWidth="1"/>
    <col min="4" max="4" width="22.42578125" style="1" customWidth="1"/>
    <col min="5" max="5" width="54" style="1" customWidth="1"/>
    <col min="6" max="6" width="15.42578125" style="77" customWidth="1"/>
    <col min="7" max="7" width="50.5703125" style="1" customWidth="1"/>
    <col min="8" max="8" width="22.140625" style="1" hidden="1" customWidth="1"/>
    <col min="9" max="9" width="61.42578125" style="1" customWidth="1"/>
    <col min="10" max="10" width="51.7109375" style="1" customWidth="1"/>
    <col min="11" max="13" width="40.7109375" style="1" customWidth="1"/>
    <col min="14" max="14" width="1.42578125" style="1" customWidth="1"/>
    <col min="15" max="15" width="4.42578125" style="1" customWidth="1"/>
    <col min="16" max="16384" width="11.42578125" style="1"/>
  </cols>
  <sheetData>
    <row r="1" spans="2:14" ht="9.75" customHeight="1" thickBot="1" x14ac:dyDescent="0.3"/>
    <row r="2" spans="2:14" ht="93" customHeight="1" x14ac:dyDescent="0.25">
      <c r="B2" s="23"/>
      <c r="C2" s="24"/>
      <c r="D2" s="24"/>
      <c r="E2" s="24"/>
      <c r="F2" s="73"/>
      <c r="G2" s="24"/>
      <c r="H2" s="24"/>
      <c r="I2" s="24"/>
      <c r="J2" s="24"/>
      <c r="K2" s="24"/>
      <c r="L2" s="24"/>
      <c r="M2" s="24"/>
      <c r="N2" s="25"/>
    </row>
    <row r="3" spans="2:14" ht="33" customHeight="1" x14ac:dyDescent="0.25">
      <c r="B3" s="26"/>
      <c r="C3" s="302" t="s">
        <v>237</v>
      </c>
      <c r="D3" s="303"/>
      <c r="E3" s="303"/>
      <c r="F3" s="303"/>
      <c r="G3" s="303"/>
      <c r="H3" s="303"/>
      <c r="I3" s="303"/>
      <c r="J3" s="303"/>
      <c r="K3" s="303"/>
      <c r="L3" s="303"/>
      <c r="M3" s="303"/>
      <c r="N3" s="27"/>
    </row>
    <row r="4" spans="2:14" ht="12" customHeight="1" thickBot="1" x14ac:dyDescent="0.3">
      <c r="B4" s="26"/>
      <c r="C4" s="6"/>
      <c r="D4" s="6"/>
      <c r="E4" s="6"/>
      <c r="F4" s="74"/>
      <c r="G4" s="6"/>
      <c r="H4" s="6"/>
      <c r="I4" s="6"/>
      <c r="J4" s="6"/>
      <c r="K4" s="6"/>
      <c r="L4" s="6"/>
      <c r="M4" s="6"/>
      <c r="N4" s="27"/>
    </row>
    <row r="5" spans="2:14" ht="24" customHeight="1" thickTop="1" x14ac:dyDescent="0.25">
      <c r="B5" s="26"/>
      <c r="C5" s="394" t="s">
        <v>46</v>
      </c>
      <c r="D5" s="396" t="s">
        <v>43</v>
      </c>
      <c r="E5" s="396" t="s">
        <v>4</v>
      </c>
      <c r="F5" s="414" t="s">
        <v>31</v>
      </c>
      <c r="G5" s="408" t="s">
        <v>0</v>
      </c>
      <c r="H5" s="406" t="s">
        <v>1</v>
      </c>
      <c r="I5" s="406" t="s">
        <v>2</v>
      </c>
      <c r="J5" s="404" t="s">
        <v>189</v>
      </c>
      <c r="K5" s="400" t="s">
        <v>190</v>
      </c>
      <c r="L5" s="402" t="s">
        <v>191</v>
      </c>
      <c r="M5" s="398" t="s">
        <v>192</v>
      </c>
      <c r="N5" s="27"/>
    </row>
    <row r="6" spans="2:14" ht="47.25" customHeight="1" thickBot="1" x14ac:dyDescent="0.3">
      <c r="B6" s="28"/>
      <c r="C6" s="395"/>
      <c r="D6" s="397"/>
      <c r="E6" s="397"/>
      <c r="F6" s="415"/>
      <c r="G6" s="409"/>
      <c r="H6" s="407"/>
      <c r="I6" s="407"/>
      <c r="J6" s="405"/>
      <c r="K6" s="401"/>
      <c r="L6" s="403"/>
      <c r="M6" s="399"/>
      <c r="N6" s="27"/>
    </row>
    <row r="7" spans="2:14" ht="89.25" customHeight="1" x14ac:dyDescent="0.25">
      <c r="B7" s="393"/>
      <c r="C7" s="383" t="s">
        <v>45</v>
      </c>
      <c r="D7" s="411" t="s">
        <v>54</v>
      </c>
      <c r="E7" s="137"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v>
      </c>
      <c r="F7" s="79">
        <f>+Autodiagnóstico!H10</f>
        <v>90</v>
      </c>
      <c r="G7" s="154" t="s">
        <v>68</v>
      </c>
      <c r="H7" s="155"/>
      <c r="I7" s="156" t="s">
        <v>78</v>
      </c>
      <c r="J7" s="156" t="s">
        <v>84</v>
      </c>
      <c r="K7" s="80"/>
      <c r="L7" s="80"/>
      <c r="M7" s="81"/>
      <c r="N7" s="27"/>
    </row>
    <row r="8" spans="2:14" ht="69.75" customHeight="1" x14ac:dyDescent="0.25">
      <c r="B8" s="393"/>
      <c r="C8" s="383"/>
      <c r="D8" s="412"/>
      <c r="E8" s="138" t="str">
        <f>+Autodiagnóstico!G11</f>
        <v>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385">
        <f>+Autodiagnóstico!H11</f>
        <v>90</v>
      </c>
      <c r="G8" s="157" t="s">
        <v>77</v>
      </c>
      <c r="H8" s="158"/>
      <c r="I8" s="159" t="s">
        <v>79</v>
      </c>
      <c r="J8" s="159" t="s">
        <v>84</v>
      </c>
      <c r="K8" s="67"/>
      <c r="L8" s="67"/>
      <c r="M8" s="68"/>
      <c r="N8" s="27"/>
    </row>
    <row r="9" spans="2:14" ht="57" customHeight="1" x14ac:dyDescent="0.25">
      <c r="B9" s="393"/>
      <c r="C9" s="383"/>
      <c r="D9" s="412"/>
      <c r="E9" s="138"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421"/>
      <c r="G9" s="157" t="s">
        <v>69</v>
      </c>
      <c r="H9" s="158"/>
      <c r="I9" s="159" t="s">
        <v>79</v>
      </c>
      <c r="J9" s="159" t="s">
        <v>84</v>
      </c>
      <c r="K9" s="67"/>
      <c r="L9" s="67"/>
      <c r="M9" s="68"/>
      <c r="N9" s="27"/>
    </row>
    <row r="10" spans="2:14" ht="65.25" customHeight="1" x14ac:dyDescent="0.2">
      <c r="B10" s="393"/>
      <c r="C10" s="383"/>
      <c r="D10" s="412"/>
      <c r="E10" s="139"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76">
        <f>+Autodiagnóstico!H13</f>
        <v>100</v>
      </c>
      <c r="G10" s="157" t="s">
        <v>70</v>
      </c>
      <c r="H10" s="158"/>
      <c r="I10" s="159" t="s">
        <v>79</v>
      </c>
      <c r="J10" s="159" t="s">
        <v>84</v>
      </c>
      <c r="K10" s="67"/>
      <c r="L10" s="67"/>
      <c r="M10" s="68"/>
      <c r="N10" s="27"/>
    </row>
    <row r="11" spans="2:14" ht="73.5" customHeight="1" x14ac:dyDescent="0.25">
      <c r="B11" s="393"/>
      <c r="C11" s="383"/>
      <c r="D11" s="412"/>
      <c r="E11" s="138" t="str">
        <f>+Autodiagnóstico!G14</f>
        <v>Indique el porcentaje de datos abiertos actualizados y difundidos respecto del total de datos estratégicos identificados en el periodo evaluado</v>
      </c>
      <c r="F11" s="76">
        <f>+Autodiagnóstico!H14</f>
        <v>75</v>
      </c>
      <c r="G11" s="157" t="s">
        <v>71</v>
      </c>
      <c r="H11" s="158"/>
      <c r="I11" s="159" t="s">
        <v>79</v>
      </c>
      <c r="J11" s="159" t="s">
        <v>84</v>
      </c>
      <c r="K11" s="66" t="s">
        <v>68</v>
      </c>
      <c r="L11" s="67"/>
      <c r="M11" s="68"/>
      <c r="N11" s="27"/>
    </row>
    <row r="12" spans="2:14" ht="43.5" customHeight="1" x14ac:dyDescent="0.25">
      <c r="B12" s="393"/>
      <c r="C12" s="383"/>
      <c r="D12" s="413"/>
      <c r="E12" s="140" t="str">
        <f>+Autodiagnóstico!G15</f>
        <v>¿La entidad realizó durante el periodo evaluado seguimiento al uso de datos abiertos publicados?</v>
      </c>
      <c r="F12" s="83">
        <f>+Autodiagnóstico!H15</f>
        <v>75</v>
      </c>
      <c r="G12" s="160"/>
      <c r="H12" s="161"/>
      <c r="I12" s="162" t="s">
        <v>79</v>
      </c>
      <c r="J12" s="162" t="s">
        <v>84</v>
      </c>
      <c r="K12" s="82"/>
      <c r="L12" s="84"/>
      <c r="M12" s="85"/>
      <c r="N12" s="27"/>
    </row>
    <row r="13" spans="2:14" ht="55.5" customHeight="1" x14ac:dyDescent="0.25">
      <c r="B13" s="393"/>
      <c r="C13" s="383"/>
      <c r="D13" s="71" t="s">
        <v>55</v>
      </c>
      <c r="E13" s="141" t="str">
        <f>+Autodiagnóstico!G16</f>
        <v>La entidad adelantó durante el periodo evaluado acciones, iniciativas o ejercicios de colaboración con terceros usando medios electrónicos para solucionar un problema de la Entidad</v>
      </c>
      <c r="F13" s="91">
        <f>+Autodiagnóstico!H16</f>
        <v>60</v>
      </c>
      <c r="G13" s="163" t="s">
        <v>72</v>
      </c>
      <c r="H13" s="164"/>
      <c r="I13" s="165" t="s">
        <v>79</v>
      </c>
      <c r="J13" s="165" t="s">
        <v>84</v>
      </c>
      <c r="K13" s="90"/>
      <c r="L13" s="92"/>
      <c r="M13" s="93"/>
      <c r="N13" s="27"/>
    </row>
    <row r="14" spans="2:14" ht="102" customHeight="1" x14ac:dyDescent="0.25">
      <c r="B14" s="393"/>
      <c r="C14" s="383"/>
      <c r="D14" s="71" t="s">
        <v>56</v>
      </c>
      <c r="E14" s="142"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95">
        <f>+Autodiagnóstico!H17</f>
        <v>80</v>
      </c>
      <c r="G14" s="166" t="s">
        <v>83</v>
      </c>
      <c r="H14" s="167"/>
      <c r="I14" s="168" t="s">
        <v>80</v>
      </c>
      <c r="J14" s="168" t="s">
        <v>84</v>
      </c>
      <c r="K14" s="94"/>
      <c r="L14" s="96"/>
      <c r="M14" s="97"/>
      <c r="N14" s="27"/>
    </row>
    <row r="15" spans="2:14" ht="39.75" customHeight="1" x14ac:dyDescent="0.25">
      <c r="B15" s="393"/>
      <c r="C15" s="383"/>
      <c r="D15" s="411" t="s">
        <v>47</v>
      </c>
      <c r="E15" s="143" t="str">
        <f>+Autodiagnóstico!G18</f>
        <v>Indique el porcentaje de conjuntos de datos abiertos estratégicos publicados respecto del total de conjuntos de datos estratégicos identificados, durante el periodo evaluado</v>
      </c>
      <c r="F15" s="75">
        <f>+Autodiagnóstico!H18</f>
        <v>65</v>
      </c>
      <c r="G15" s="169" t="s">
        <v>71</v>
      </c>
      <c r="H15" s="170"/>
      <c r="I15" s="171"/>
      <c r="J15" s="172"/>
      <c r="K15" s="78"/>
      <c r="L15" s="69"/>
      <c r="M15" s="70"/>
      <c r="N15" s="27"/>
    </row>
    <row r="16" spans="2:14" ht="24" x14ac:dyDescent="0.25">
      <c r="B16" s="393"/>
      <c r="C16" s="383"/>
      <c r="D16" s="412"/>
      <c r="E16" s="138" t="str">
        <f>+Autodiagnóstico!G19</f>
        <v>Se realizaron publicaciones o aplicaciones a partir de los datos abiertos por la entidad, durante el periodo evaluado</v>
      </c>
      <c r="F16" s="76">
        <f>+Autodiagnóstico!H19</f>
        <v>60</v>
      </c>
      <c r="G16" s="157"/>
      <c r="H16" s="158"/>
      <c r="I16" s="159"/>
      <c r="J16" s="158"/>
      <c r="K16" s="66"/>
      <c r="L16" s="67"/>
      <c r="M16" s="68"/>
      <c r="N16" s="27"/>
    </row>
    <row r="17" spans="2:14" ht="49.5" customHeight="1" x14ac:dyDescent="0.25">
      <c r="B17" s="393"/>
      <c r="C17" s="383"/>
      <c r="D17" s="412"/>
      <c r="E17" s="138" t="str">
        <f>+Autodiagnóstico!G20</f>
        <v>Durante el periodo evaluado se generaron soluciones o insumos para la solución de las problemáticas o necesidades de la entidad ,a partir de las acciones, iniciativas o ejercicios de colaboración con terceros usando medios electrónicos.</v>
      </c>
      <c r="F17" s="76">
        <f>+Autodiagnóstico!H20</f>
        <v>0</v>
      </c>
      <c r="G17" s="157" t="s">
        <v>89</v>
      </c>
      <c r="H17" s="158"/>
      <c r="I17" s="159"/>
      <c r="J17" s="158"/>
      <c r="K17" s="66"/>
      <c r="L17" s="67"/>
      <c r="M17" s="68"/>
      <c r="N17" s="27"/>
    </row>
    <row r="18" spans="2:14" ht="180.75" thickBot="1" x14ac:dyDescent="0.3">
      <c r="B18" s="393"/>
      <c r="C18" s="384"/>
      <c r="D18" s="419"/>
      <c r="E18" s="144"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87">
        <f>+Autodiagnóstico!H21</f>
        <v>0</v>
      </c>
      <c r="G18" s="173" t="s">
        <v>88</v>
      </c>
      <c r="H18" s="174"/>
      <c r="I18" s="175"/>
      <c r="J18" s="174"/>
      <c r="K18" s="86"/>
      <c r="L18" s="88"/>
      <c r="M18" s="89"/>
      <c r="N18" s="27"/>
    </row>
    <row r="19" spans="2:14" ht="78.75" customHeight="1" x14ac:dyDescent="0.25">
      <c r="B19" s="393"/>
      <c r="C19" s="382" t="s">
        <v>49</v>
      </c>
      <c r="D19" s="420" t="s">
        <v>57</v>
      </c>
      <c r="E19" s="143" t="str">
        <f>+Autodiagnóstico!G22</f>
        <v>Indique el porcentaje de trámites y Otros Procedimientos Administrativos (OPA) en línea de la entidad que contaron con caracterización de usuarios respecto del total de trámites y servicios en línea, para el periodo evaluado</v>
      </c>
      <c r="F19" s="75">
        <f>+Autodiagnóstico!H22</f>
        <v>0</v>
      </c>
      <c r="G19" s="169" t="s">
        <v>74</v>
      </c>
      <c r="H19" s="170"/>
      <c r="I19" s="176" t="s">
        <v>79</v>
      </c>
      <c r="J19" s="176" t="s">
        <v>84</v>
      </c>
      <c r="K19" s="78"/>
      <c r="L19" s="69"/>
      <c r="M19" s="70"/>
      <c r="N19" s="27"/>
    </row>
    <row r="20" spans="2:14" ht="72" x14ac:dyDescent="0.25">
      <c r="B20" s="393"/>
      <c r="C20" s="383"/>
      <c r="D20" s="412"/>
      <c r="E20" s="138" t="str">
        <f>+Autodiagnóstico!G23</f>
        <v>Indique el porcentaje de trámites y OPA en línea de la entidad que cumplieron criterios de accesibilidad respecto del total de trámites y servicios total y parcialmente en línea, para el periodo evaluado</v>
      </c>
      <c r="F20" s="76">
        <f>+Autodiagnóstico!H23</f>
        <v>0</v>
      </c>
      <c r="G20" s="157" t="s">
        <v>73</v>
      </c>
      <c r="H20" s="158"/>
      <c r="I20" s="177" t="s">
        <v>85</v>
      </c>
      <c r="J20" s="177" t="s">
        <v>84</v>
      </c>
      <c r="K20" s="66"/>
      <c r="L20" s="67"/>
      <c r="M20" s="68"/>
      <c r="N20" s="27"/>
    </row>
    <row r="21" spans="2:14" ht="51.75" customHeight="1" x14ac:dyDescent="0.25">
      <c r="B21" s="393"/>
      <c r="C21" s="383"/>
      <c r="D21" s="412"/>
      <c r="E21" s="138"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76">
        <f>+Autodiagnóstico!H24</f>
        <v>85</v>
      </c>
      <c r="G21" s="157" t="s">
        <v>69</v>
      </c>
      <c r="H21" s="158"/>
      <c r="I21" s="177" t="s">
        <v>79</v>
      </c>
      <c r="J21" s="177" t="s">
        <v>84</v>
      </c>
      <c r="K21" s="66"/>
      <c r="L21" s="67"/>
      <c r="M21" s="68"/>
      <c r="N21" s="27"/>
    </row>
    <row r="22" spans="2:14" ht="48" x14ac:dyDescent="0.25">
      <c r="B22" s="393"/>
      <c r="C22" s="383"/>
      <c r="D22" s="413"/>
      <c r="E22" s="145" t="str">
        <f>+Autodiagnóstico!G25</f>
        <v>Indique el porcentaje de trámites y OPA parcial y totalmente en línea de la entidad que fueron promocionados para aumentar su uso, respecto del total de trámites y servicios total y parcialmente en línea, para el periodo evaluado</v>
      </c>
      <c r="F22" s="99">
        <f>+Autodiagnóstico!H25</f>
        <v>85</v>
      </c>
      <c r="G22" s="178"/>
      <c r="H22" s="179"/>
      <c r="I22" s="180" t="s">
        <v>79</v>
      </c>
      <c r="J22" s="180" t="s">
        <v>84</v>
      </c>
      <c r="K22" s="98"/>
      <c r="L22" s="100"/>
      <c r="M22" s="101"/>
      <c r="N22" s="27"/>
    </row>
    <row r="23" spans="2:14" ht="41.1" customHeight="1" x14ac:dyDescent="0.25">
      <c r="B23" s="393"/>
      <c r="C23" s="383"/>
      <c r="D23" s="391" t="s">
        <v>58</v>
      </c>
      <c r="E23" s="146" t="str">
        <f>+Autodiagnóstico!G26</f>
        <v>Durante el periodo evaluado, la entidad contó con un formulario en su página Web para la recepción de peticiones, quejas, reclamos y denuncias</v>
      </c>
      <c r="F23" s="103">
        <f>+Autodiagnóstico!H26</f>
        <v>0</v>
      </c>
      <c r="G23" s="181" t="s">
        <v>90</v>
      </c>
      <c r="H23" s="182"/>
      <c r="I23" s="183"/>
      <c r="J23" s="183" t="s">
        <v>84</v>
      </c>
      <c r="K23" s="102"/>
      <c r="L23" s="104"/>
      <c r="M23" s="105"/>
      <c r="N23" s="27"/>
    </row>
    <row r="24" spans="2:14" ht="156" x14ac:dyDescent="0.25">
      <c r="B24" s="393"/>
      <c r="C24" s="383"/>
      <c r="D24" s="410"/>
      <c r="E24" s="138" t="str">
        <f>+Autodiagnóstico!G27</f>
        <v>Durante el periodo evaluado, la entidad ofreció la posibilidad de realizar peticiones, quejas, reclamos y denuncias a través de dispositivos móviles</v>
      </c>
      <c r="F24" s="76">
        <f>+Autodiagnóstico!H27</f>
        <v>0</v>
      </c>
      <c r="G24" s="157" t="s">
        <v>75</v>
      </c>
      <c r="H24" s="158"/>
      <c r="I24" s="177" t="s">
        <v>87</v>
      </c>
      <c r="J24" s="177" t="s">
        <v>84</v>
      </c>
      <c r="K24" s="66"/>
      <c r="L24" s="67"/>
      <c r="M24" s="68"/>
      <c r="N24" s="27"/>
    </row>
    <row r="25" spans="2:14" ht="74.25" customHeight="1" x14ac:dyDescent="0.25">
      <c r="B25" s="393"/>
      <c r="C25" s="383"/>
      <c r="D25" s="392"/>
      <c r="E25" s="140"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83">
        <f>+Autodiagnóstico!H28</f>
        <v>0</v>
      </c>
      <c r="G25" s="184" t="s">
        <v>75</v>
      </c>
      <c r="H25" s="161"/>
      <c r="I25" s="185" t="s">
        <v>87</v>
      </c>
      <c r="J25" s="185" t="s">
        <v>84</v>
      </c>
      <c r="K25" s="82"/>
      <c r="L25" s="84"/>
      <c r="M25" s="85"/>
      <c r="N25" s="27"/>
    </row>
    <row r="26" spans="2:14" ht="39.75" customHeight="1" x14ac:dyDescent="0.25">
      <c r="B26" s="393"/>
      <c r="C26" s="383"/>
      <c r="D26" s="390" t="s">
        <v>59</v>
      </c>
      <c r="E26" s="146" t="str">
        <f>+Autodiagnóstico!G29</f>
        <v>Indique el porcentaje de certificaciones y constancias de la entidad que podían hacerse en línea respecto del total de certificaciones y constancias que existían en la entidad</v>
      </c>
      <c r="F26" s="103">
        <f>+Autodiagnóstico!H29</f>
        <v>0</v>
      </c>
      <c r="G26" s="181"/>
      <c r="H26" s="182"/>
      <c r="I26" s="183" t="s">
        <v>79</v>
      </c>
      <c r="J26" s="183" t="s">
        <v>84</v>
      </c>
      <c r="K26" s="102"/>
      <c r="L26" s="104"/>
      <c r="M26" s="105"/>
      <c r="N26" s="27"/>
    </row>
    <row r="27" spans="2:14" ht="238.5" customHeight="1" x14ac:dyDescent="0.25">
      <c r="B27" s="393"/>
      <c r="C27" s="383"/>
      <c r="D27" s="390"/>
      <c r="E27" s="140" t="str">
        <f>+Autodiagnóstico!G30</f>
        <v>Indique el porcentaje de trámites y OPA en línea y parcialmente en línea de la entidad respecto del total de trámites y OPA inscritos en el SUIT</v>
      </c>
      <c r="F27" s="83">
        <f>+Autodiagnóstico!H30</f>
        <v>90</v>
      </c>
      <c r="G27" s="184"/>
      <c r="H27" s="161"/>
      <c r="I27" s="185" t="s">
        <v>86</v>
      </c>
      <c r="J27" s="185" t="s">
        <v>84</v>
      </c>
      <c r="K27" s="82"/>
      <c r="L27" s="84"/>
      <c r="M27" s="85"/>
      <c r="N27" s="27"/>
    </row>
    <row r="28" spans="2:14" ht="48" x14ac:dyDescent="0.25">
      <c r="B28" s="393"/>
      <c r="C28" s="383"/>
      <c r="D28" s="390" t="s">
        <v>48</v>
      </c>
      <c r="E28" s="146" t="str">
        <f>+Autodiagnóstico!G31</f>
        <v>Indique en una escala de 0 a 100 el nivel de satisfacción de los usuarios de sus trámites y servicios en línea, durante el periodo evaluado</v>
      </c>
      <c r="F28" s="103">
        <f>+Autodiagnóstico!H31</f>
        <v>0</v>
      </c>
      <c r="G28" s="181" t="s">
        <v>76</v>
      </c>
      <c r="H28" s="182"/>
      <c r="I28" s="183"/>
      <c r="J28" s="183" t="s">
        <v>84</v>
      </c>
      <c r="K28" s="102"/>
      <c r="L28" s="104"/>
      <c r="M28" s="105"/>
      <c r="N28" s="27"/>
    </row>
    <row r="29" spans="2:14" ht="409.6" thickBot="1" x14ac:dyDescent="0.3">
      <c r="B29" s="393"/>
      <c r="C29" s="384"/>
      <c r="D29" s="418"/>
      <c r="E29" s="144"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87">
        <f>+Autodiagnóstico!H32</f>
        <v>0</v>
      </c>
      <c r="G29" s="173"/>
      <c r="H29" s="174"/>
      <c r="I29" s="186"/>
      <c r="J29" s="186" t="s">
        <v>84</v>
      </c>
      <c r="K29" s="86"/>
      <c r="L29" s="88"/>
      <c r="M29" s="89"/>
      <c r="N29" s="27"/>
    </row>
    <row r="30" spans="2:14" ht="110.1" customHeight="1" x14ac:dyDescent="0.25">
      <c r="B30" s="393"/>
      <c r="C30" s="382" t="s">
        <v>52</v>
      </c>
      <c r="D30" s="416" t="s">
        <v>60</v>
      </c>
      <c r="E30" s="147" t="str">
        <f>+Autodiagnóstico!G33</f>
        <v>La entidad formuló y actualizó el Plan Estratégico de Tecnologías de Información (PETI), de acuerdo con el marco de referencia de Arquitectura Empresarial del Estado</v>
      </c>
      <c r="F30" s="107">
        <f>+Autodiagnóstico!H33</f>
        <v>100</v>
      </c>
      <c r="G30" s="187" t="s">
        <v>100</v>
      </c>
      <c r="H30" s="188"/>
      <c r="I30" s="189" t="s">
        <v>79</v>
      </c>
      <c r="J30" s="189" t="s">
        <v>93</v>
      </c>
      <c r="K30" s="106"/>
      <c r="L30" s="108"/>
      <c r="M30" s="109"/>
      <c r="N30" s="27"/>
    </row>
    <row r="31" spans="2:14" ht="108" x14ac:dyDescent="0.25">
      <c r="B31" s="393"/>
      <c r="C31" s="383"/>
      <c r="D31" s="390"/>
      <c r="E31" s="138"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76">
        <f>+Autodiagnóstico!H34</f>
        <v>85</v>
      </c>
      <c r="G31" s="157"/>
      <c r="H31" s="158"/>
      <c r="I31" s="177" t="s">
        <v>79</v>
      </c>
      <c r="J31" s="177" t="s">
        <v>93</v>
      </c>
      <c r="K31" s="66"/>
      <c r="L31" s="67"/>
      <c r="M31" s="68"/>
      <c r="N31" s="27"/>
    </row>
    <row r="32" spans="2:14" ht="108" x14ac:dyDescent="0.25">
      <c r="B32" s="393"/>
      <c r="C32" s="383"/>
      <c r="D32" s="390"/>
      <c r="E32" s="138"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76">
        <f>+Autodiagnóstico!H35</f>
        <v>65</v>
      </c>
      <c r="G32" s="157" t="s">
        <v>101</v>
      </c>
      <c r="H32" s="158"/>
      <c r="I32" s="177" t="s">
        <v>79</v>
      </c>
      <c r="J32" s="177" t="s">
        <v>93</v>
      </c>
      <c r="K32" s="66"/>
      <c r="L32" s="67"/>
      <c r="M32" s="68"/>
      <c r="N32" s="27"/>
    </row>
    <row r="33" spans="2:14" ht="108" x14ac:dyDescent="0.25">
      <c r="B33" s="393"/>
      <c r="C33" s="383"/>
      <c r="D33" s="390"/>
      <c r="E33" s="138" t="str">
        <f>+Autodiagnóstico!G36</f>
        <v>En relación con el catálogo de servicios de TI, la Entidad:
a. Lo tiene y está actualizado
b. Lo tiene y no está actualizado
c. No lo tiene o se encuentra en proceso de construcción</v>
      </c>
      <c r="F33" s="76">
        <f>+Autodiagnóstico!H36</f>
        <v>75</v>
      </c>
      <c r="G33" s="157" t="s">
        <v>99</v>
      </c>
      <c r="H33" s="158"/>
      <c r="I33" s="177" t="s">
        <v>79</v>
      </c>
      <c r="J33" s="177" t="s">
        <v>93</v>
      </c>
      <c r="K33" s="66"/>
      <c r="L33" s="67"/>
      <c r="M33" s="68"/>
      <c r="N33" s="27"/>
    </row>
    <row r="34" spans="2:14" ht="108" x14ac:dyDescent="0.25">
      <c r="B34" s="393"/>
      <c r="C34" s="383"/>
      <c r="D34" s="390"/>
      <c r="E34" s="140"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83">
        <f>+Autodiagnóstico!H37</f>
        <v>85</v>
      </c>
      <c r="G34" s="184" t="s">
        <v>98</v>
      </c>
      <c r="H34" s="161"/>
      <c r="I34" s="185" t="s">
        <v>79</v>
      </c>
      <c r="J34" s="185" t="s">
        <v>93</v>
      </c>
      <c r="K34" s="82"/>
      <c r="L34" s="84"/>
      <c r="M34" s="85"/>
      <c r="N34" s="27"/>
    </row>
    <row r="35" spans="2:14" ht="108" x14ac:dyDescent="0.25">
      <c r="B35" s="393"/>
      <c r="C35" s="383"/>
      <c r="D35" s="390" t="s">
        <v>61</v>
      </c>
      <c r="E35" s="146"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103">
        <f>+Autodiagnóstico!H38</f>
        <v>70</v>
      </c>
      <c r="G35" s="181" t="s">
        <v>97</v>
      </c>
      <c r="H35" s="182"/>
      <c r="I35" s="183" t="s">
        <v>79</v>
      </c>
      <c r="J35" s="183" t="s">
        <v>93</v>
      </c>
      <c r="K35" s="102"/>
      <c r="L35" s="104"/>
      <c r="M35" s="105"/>
      <c r="N35" s="27"/>
    </row>
    <row r="36" spans="2:14" ht="108" x14ac:dyDescent="0.25">
      <c r="B36" s="393"/>
      <c r="C36" s="383"/>
      <c r="D36" s="390"/>
      <c r="E36" s="138"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76">
        <f>+Autodiagnóstico!H39</f>
        <v>92</v>
      </c>
      <c r="G36" s="157" t="s">
        <v>91</v>
      </c>
      <c r="H36" s="158"/>
      <c r="I36" s="177" t="s">
        <v>79</v>
      </c>
      <c r="J36" s="177" t="s">
        <v>93</v>
      </c>
      <c r="K36" s="66"/>
      <c r="L36" s="67"/>
      <c r="M36" s="68"/>
      <c r="N36" s="27"/>
    </row>
    <row r="37" spans="2:14" ht="108" x14ac:dyDescent="0.25">
      <c r="B37" s="393"/>
      <c r="C37" s="383"/>
      <c r="D37" s="390"/>
      <c r="E37" s="138" t="str">
        <f>+Autodiagnóstico!G40</f>
        <v>Durante el periodo evaluado, la entidad usó una metodología para la gestión de proyectos de TI</v>
      </c>
      <c r="F37" s="76">
        <f>+Autodiagnóstico!H40</f>
        <v>75</v>
      </c>
      <c r="G37" s="190"/>
      <c r="H37" s="191"/>
      <c r="I37" s="191"/>
      <c r="J37" s="177" t="s">
        <v>93</v>
      </c>
      <c r="K37" s="66"/>
      <c r="L37" s="67"/>
      <c r="M37" s="68"/>
      <c r="N37" s="27"/>
    </row>
    <row r="38" spans="2:14" ht="108" x14ac:dyDescent="0.25">
      <c r="B38" s="393"/>
      <c r="C38" s="383"/>
      <c r="D38" s="390"/>
      <c r="E38" s="140" t="str">
        <f>+Autodiagnóstico!G41</f>
        <v>Durante el periodo evaluado, hubo transferencia de conocimiento de los proveedores  y/o contratistas de TI hacia la Entidad.</v>
      </c>
      <c r="F38" s="83">
        <f>+Autodiagnóstico!H41</f>
        <v>70</v>
      </c>
      <c r="G38" s="184"/>
      <c r="H38" s="161"/>
      <c r="I38" s="185" t="s">
        <v>79</v>
      </c>
      <c r="J38" s="185" t="s">
        <v>93</v>
      </c>
      <c r="K38" s="82"/>
      <c r="L38" s="84"/>
      <c r="M38" s="85"/>
      <c r="N38" s="27"/>
    </row>
    <row r="39" spans="2:14" ht="108" x14ac:dyDescent="0.25">
      <c r="B39" s="393"/>
      <c r="C39" s="383"/>
      <c r="D39" s="390" t="s">
        <v>62</v>
      </c>
      <c r="E39" s="146" t="str">
        <f>+Autodiagnóstico!G42</f>
        <v>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v>
      </c>
      <c r="F39" s="103">
        <f>+Autodiagnóstico!H42</f>
        <v>87</v>
      </c>
      <c r="G39" s="181" t="s">
        <v>96</v>
      </c>
      <c r="H39" s="182"/>
      <c r="I39" s="183" t="s">
        <v>79</v>
      </c>
      <c r="J39" s="183" t="s">
        <v>93</v>
      </c>
      <c r="K39" s="102"/>
      <c r="L39" s="104"/>
      <c r="M39" s="105"/>
      <c r="N39" s="27"/>
    </row>
    <row r="40" spans="2:14" ht="108" x14ac:dyDescent="0.25">
      <c r="B40" s="393"/>
      <c r="C40" s="383"/>
      <c r="D40" s="390"/>
      <c r="E40" s="138"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76">
        <f>+Autodiagnóstico!H43</f>
        <v>70</v>
      </c>
      <c r="G40" s="157" t="s">
        <v>95</v>
      </c>
      <c r="H40" s="158"/>
      <c r="I40" s="177" t="s">
        <v>79</v>
      </c>
      <c r="J40" s="177" t="s">
        <v>93</v>
      </c>
      <c r="K40" s="66"/>
      <c r="L40" s="67"/>
      <c r="M40" s="68"/>
      <c r="N40" s="27"/>
    </row>
    <row r="41" spans="2:14" ht="108" x14ac:dyDescent="0.25">
      <c r="B41" s="393"/>
      <c r="C41" s="383"/>
      <c r="D41" s="390"/>
      <c r="E41" s="138" t="str">
        <f>+Autodiagnóstico!G44</f>
        <v>Durante el periodo evaluado, la entidad usó el estándar GEL-XML en la implementación de servicios para el intercambio de información con otras entidades</v>
      </c>
      <c r="F41" s="76">
        <f>+Autodiagnóstico!H44</f>
        <v>50</v>
      </c>
      <c r="G41" s="157" t="s">
        <v>94</v>
      </c>
      <c r="H41" s="158"/>
      <c r="I41" s="177" t="s">
        <v>79</v>
      </c>
      <c r="J41" s="177" t="s">
        <v>93</v>
      </c>
      <c r="K41" s="66"/>
      <c r="L41" s="67"/>
      <c r="M41" s="68"/>
      <c r="N41" s="27"/>
    </row>
    <row r="42" spans="2:14" ht="168" customHeight="1" x14ac:dyDescent="0.25">
      <c r="B42" s="393"/>
      <c r="C42" s="383"/>
      <c r="D42" s="390"/>
      <c r="E42" s="140"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83">
        <f>+Autodiagnóstico!H45</f>
        <v>65</v>
      </c>
      <c r="G42" s="184"/>
      <c r="H42" s="161"/>
      <c r="I42" s="185" t="s">
        <v>79</v>
      </c>
      <c r="J42" s="185" t="s">
        <v>93</v>
      </c>
      <c r="K42" s="82"/>
      <c r="L42" s="84"/>
      <c r="M42" s="85"/>
      <c r="N42" s="27"/>
    </row>
    <row r="43" spans="2:14" ht="108" x14ac:dyDescent="0.25">
      <c r="B43" s="393"/>
      <c r="C43" s="383"/>
      <c r="D43" s="390" t="s">
        <v>63</v>
      </c>
      <c r="E43" s="146" t="str">
        <f>+Autodiagnóstico!G46</f>
        <v>Durante el periodo evaluado, la entidad incorporó dentro de los contratos de desarrollo de sistemas de información, cláusulas que obliguen a  realizar transferencia de derechos de autor a su favor.</v>
      </c>
      <c r="F43" s="103">
        <f>+Autodiagnóstico!H46</f>
        <v>85</v>
      </c>
      <c r="G43" s="181"/>
      <c r="H43" s="182"/>
      <c r="I43" s="183" t="s">
        <v>79</v>
      </c>
      <c r="J43" s="183" t="s">
        <v>93</v>
      </c>
      <c r="K43" s="102"/>
      <c r="L43" s="104"/>
      <c r="M43" s="105"/>
      <c r="N43" s="27"/>
    </row>
    <row r="44" spans="2:14" ht="108" x14ac:dyDescent="0.25">
      <c r="B44" s="393"/>
      <c r="C44" s="383"/>
      <c r="D44" s="390"/>
      <c r="E44" s="138"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76">
        <f>+Autodiagnóstico!H47</f>
        <v>50</v>
      </c>
      <c r="G44" s="157"/>
      <c r="H44" s="158"/>
      <c r="I44" s="177" t="s">
        <v>79</v>
      </c>
      <c r="J44" s="177" t="s">
        <v>93</v>
      </c>
      <c r="K44" s="66"/>
      <c r="L44" s="67"/>
      <c r="M44" s="68"/>
      <c r="N44" s="27"/>
    </row>
    <row r="45" spans="2:14" ht="108" x14ac:dyDescent="0.25">
      <c r="B45" s="393"/>
      <c r="C45" s="383"/>
      <c r="D45" s="390"/>
      <c r="E45" s="138" t="str">
        <f>+Autodiagnóstico!G48</f>
        <v>Durante el periodo evaluado, los sistemas de información de la entidad cumplieron con características que permiten la apertura de sus datos</v>
      </c>
      <c r="F45" s="76">
        <f>+Autodiagnóstico!H48</f>
        <v>90</v>
      </c>
      <c r="G45" s="157"/>
      <c r="H45" s="158"/>
      <c r="I45" s="177" t="s">
        <v>79</v>
      </c>
      <c r="J45" s="177" t="s">
        <v>93</v>
      </c>
      <c r="K45" s="66"/>
      <c r="L45" s="67"/>
      <c r="M45" s="68"/>
      <c r="N45" s="27"/>
    </row>
    <row r="46" spans="2:14" ht="124.5" customHeight="1" x14ac:dyDescent="0.25">
      <c r="B46" s="393"/>
      <c r="C46" s="383"/>
      <c r="D46" s="390"/>
      <c r="E46" s="138"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76">
        <f>+Autodiagnóstico!H49</f>
        <v>95</v>
      </c>
      <c r="G46" s="157" t="s">
        <v>102</v>
      </c>
      <c r="H46" s="158"/>
      <c r="I46" s="177" t="s">
        <v>79</v>
      </c>
      <c r="J46" s="177" t="s">
        <v>93</v>
      </c>
      <c r="K46" s="66"/>
      <c r="L46" s="67"/>
      <c r="M46" s="68"/>
      <c r="N46" s="27"/>
    </row>
    <row r="47" spans="2:14" ht="108" x14ac:dyDescent="0.25">
      <c r="B47" s="393"/>
      <c r="C47" s="383"/>
      <c r="D47" s="390"/>
      <c r="E47" s="138"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76">
        <f>+Autodiagnóstico!H50</f>
        <v>70</v>
      </c>
      <c r="G47" s="157" t="s">
        <v>102</v>
      </c>
      <c r="H47" s="158"/>
      <c r="I47" s="177" t="s">
        <v>79</v>
      </c>
      <c r="J47" s="177" t="s">
        <v>93</v>
      </c>
      <c r="K47" s="66"/>
      <c r="L47" s="67"/>
      <c r="M47" s="68"/>
      <c r="N47" s="27"/>
    </row>
    <row r="48" spans="2:14" ht="120" x14ac:dyDescent="0.25">
      <c r="B48" s="393"/>
      <c r="C48" s="383"/>
      <c r="D48" s="390"/>
      <c r="E48" s="140"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83">
        <f>+Autodiagnóstico!H51</f>
        <v>95</v>
      </c>
      <c r="G48" s="184" t="s">
        <v>103</v>
      </c>
      <c r="H48" s="161"/>
      <c r="I48" s="185" t="s">
        <v>79</v>
      </c>
      <c r="J48" s="185" t="s">
        <v>93</v>
      </c>
      <c r="K48" s="82"/>
      <c r="L48" s="84"/>
      <c r="M48" s="85"/>
      <c r="N48" s="27"/>
    </row>
    <row r="49" spans="2:14" ht="108" x14ac:dyDescent="0.25">
      <c r="B49" s="393"/>
      <c r="C49" s="383"/>
      <c r="D49" s="390" t="s">
        <v>64</v>
      </c>
      <c r="E49" s="146" t="str">
        <f>+Autodiagnóstico!G52</f>
        <v xml:space="preserve">La Entidad posee una arquitectura de servicios tecnológicos (arquitectura de infraestructura tecnológica):
a Documentada y no actualizada
b Documentada y actualizada
</v>
      </c>
      <c r="F49" s="103">
        <f>+Autodiagnóstico!H52</f>
        <v>85</v>
      </c>
      <c r="G49" s="181" t="s">
        <v>104</v>
      </c>
      <c r="H49" s="182"/>
      <c r="I49" s="183" t="s">
        <v>79</v>
      </c>
      <c r="J49" s="183" t="s">
        <v>93</v>
      </c>
      <c r="K49" s="102"/>
      <c r="L49" s="104"/>
      <c r="M49" s="105"/>
      <c r="N49" s="27"/>
    </row>
    <row r="50" spans="2:14" ht="108" x14ac:dyDescent="0.25">
      <c r="B50" s="393"/>
      <c r="C50" s="383"/>
      <c r="D50" s="390"/>
      <c r="E50" s="138" t="str">
        <f>+Autodiagnóstico!G53</f>
        <v>La entidad aplicó metodologías de evaluación de alternativas de solución y/o tendencias tecnológicas para la adquisición de servicios y/o soluciones de TI:
a. Siempre
b. Algunas veces
c. Nunca</v>
      </c>
      <c r="F50" s="76">
        <f>+Autodiagnóstico!H53</f>
        <v>85</v>
      </c>
      <c r="G50" s="157"/>
      <c r="H50" s="158"/>
      <c r="I50" s="177" t="s">
        <v>79</v>
      </c>
      <c r="J50" s="177" t="s">
        <v>93</v>
      </c>
      <c r="K50" s="66"/>
      <c r="L50" s="67"/>
      <c r="M50" s="68"/>
      <c r="N50" s="27"/>
    </row>
    <row r="51" spans="2:14" ht="108" x14ac:dyDescent="0.25">
      <c r="B51" s="393"/>
      <c r="C51" s="383"/>
      <c r="D51" s="390"/>
      <c r="E51" s="138" t="str">
        <f>+Autodiagnóstico!G54</f>
        <v>Durante el periodo evaluado, la entidad implementó un programa de correcta disposición final de los residuos tecnológicos</v>
      </c>
      <c r="F51" s="76">
        <f>+Autodiagnóstico!H54</f>
        <v>25</v>
      </c>
      <c r="G51" s="157"/>
      <c r="H51" s="158"/>
      <c r="I51" s="177" t="s">
        <v>79</v>
      </c>
      <c r="J51" s="177" t="s">
        <v>93</v>
      </c>
      <c r="K51" s="66"/>
      <c r="L51" s="67"/>
      <c r="M51" s="68"/>
      <c r="N51" s="27"/>
    </row>
    <row r="52" spans="2:14" ht="124.5" customHeight="1" x14ac:dyDescent="0.25">
      <c r="B52" s="393"/>
      <c r="C52" s="383"/>
      <c r="D52" s="390"/>
      <c r="E52" s="138"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76">
        <f>+Autodiagnóstico!H55</f>
        <v>90</v>
      </c>
      <c r="G52" s="157" t="s">
        <v>104</v>
      </c>
      <c r="H52" s="158"/>
      <c r="I52" s="177" t="s">
        <v>79</v>
      </c>
      <c r="J52" s="177" t="s">
        <v>93</v>
      </c>
      <c r="K52" s="66"/>
      <c r="L52" s="67"/>
      <c r="M52" s="68"/>
      <c r="N52" s="27"/>
    </row>
    <row r="53" spans="2:14" ht="108" x14ac:dyDescent="0.25">
      <c r="B53" s="393"/>
      <c r="C53" s="383"/>
      <c r="D53" s="390"/>
      <c r="E53" s="138"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76">
        <f>+Autodiagnóstico!H56</f>
        <v>85</v>
      </c>
      <c r="G53" s="157" t="s">
        <v>104</v>
      </c>
      <c r="H53" s="158"/>
      <c r="I53" s="177" t="s">
        <v>79</v>
      </c>
      <c r="J53" s="177" t="s">
        <v>93</v>
      </c>
      <c r="K53" s="66"/>
      <c r="L53" s="67"/>
      <c r="M53" s="68"/>
      <c r="N53" s="27"/>
    </row>
    <row r="54" spans="2:14" ht="180" x14ac:dyDescent="0.25">
      <c r="B54" s="393"/>
      <c r="C54" s="383"/>
      <c r="D54" s="390"/>
      <c r="E54" s="140"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83">
        <f>+Autodiagnóstico!H57</f>
        <v>65</v>
      </c>
      <c r="G54" s="184" t="s">
        <v>104</v>
      </c>
      <c r="H54" s="161"/>
      <c r="I54" s="185" t="s">
        <v>79</v>
      </c>
      <c r="J54" s="185" t="s">
        <v>93</v>
      </c>
      <c r="K54" s="82"/>
      <c r="L54" s="84"/>
      <c r="M54" s="85"/>
      <c r="N54" s="27"/>
    </row>
    <row r="55" spans="2:14" ht="144" x14ac:dyDescent="0.25">
      <c r="B55" s="393"/>
      <c r="C55" s="383"/>
      <c r="D55" s="71" t="s">
        <v>65</v>
      </c>
      <c r="E55" s="141"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91">
        <f>+Autodiagnóstico!H58</f>
        <v>75</v>
      </c>
      <c r="G55" s="163" t="s">
        <v>106</v>
      </c>
      <c r="H55" s="164"/>
      <c r="I55" s="192" t="s">
        <v>79</v>
      </c>
      <c r="J55" s="192" t="s">
        <v>93</v>
      </c>
      <c r="K55" s="90"/>
      <c r="L55" s="92"/>
      <c r="M55" s="93"/>
      <c r="N55" s="27"/>
    </row>
    <row r="56" spans="2:14" ht="108" x14ac:dyDescent="0.25">
      <c r="B56" s="393"/>
      <c r="C56" s="383"/>
      <c r="D56" s="390" t="s">
        <v>66</v>
      </c>
      <c r="E56" s="146" t="str">
        <f>+Autodiagnóstico!G59</f>
        <v>Durante el periodo evaluado, la entidad implementó la política de reducción del uso del papel</v>
      </c>
      <c r="F56" s="103">
        <f>+Autodiagnóstico!H59</f>
        <v>45</v>
      </c>
      <c r="G56" s="181" t="s">
        <v>107</v>
      </c>
      <c r="H56" s="182"/>
      <c r="I56" s="183" t="s">
        <v>79</v>
      </c>
      <c r="J56" s="183" t="s">
        <v>93</v>
      </c>
      <c r="K56" s="102"/>
      <c r="L56" s="104"/>
      <c r="M56" s="105"/>
      <c r="N56" s="27"/>
    </row>
    <row r="57" spans="2:14" ht="108" x14ac:dyDescent="0.25">
      <c r="B57" s="393"/>
      <c r="C57" s="383"/>
      <c r="D57" s="390"/>
      <c r="E57" s="138"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76">
        <f>+Autodiagnóstico!H60</f>
        <v>50</v>
      </c>
      <c r="G57" s="157"/>
      <c r="H57" s="158"/>
      <c r="I57" s="177" t="s">
        <v>79</v>
      </c>
      <c r="J57" s="177" t="s">
        <v>93</v>
      </c>
      <c r="K57" s="66"/>
      <c r="L57" s="67"/>
      <c r="M57" s="68"/>
      <c r="N57" s="27"/>
    </row>
    <row r="58" spans="2:14" ht="53.25" customHeight="1" x14ac:dyDescent="0.25">
      <c r="B58" s="393"/>
      <c r="C58" s="383"/>
      <c r="D58" s="390"/>
      <c r="E58" s="138" t="str">
        <f>+Autodiagnóstico!G61</f>
        <v>Antes de la automatización de procesos y/o procedimientos, la entidad hizo una revisión de estos desde la perspectiva funcional</v>
      </c>
      <c r="F58" s="385">
        <f>+Autodiagnóstico!H61</f>
        <v>65</v>
      </c>
      <c r="G58" s="157"/>
      <c r="H58" s="158"/>
      <c r="I58" s="177"/>
      <c r="J58" s="177"/>
      <c r="K58" s="66"/>
      <c r="L58" s="67"/>
      <c r="M58" s="68"/>
      <c r="N58" s="27"/>
    </row>
    <row r="59" spans="2:14" ht="108" x14ac:dyDescent="0.25">
      <c r="B59" s="393"/>
      <c r="C59" s="383"/>
      <c r="D59" s="390"/>
      <c r="E59" s="140" t="str">
        <f>+Autodiagnóstico!G62</f>
        <v xml:space="preserve">En el periodo evaluado la entidad realizó automatización de:
a. Procesos 
b. Procedimientos.
</v>
      </c>
      <c r="F59" s="386"/>
      <c r="G59" s="184"/>
      <c r="H59" s="161"/>
      <c r="I59" s="185" t="s">
        <v>79</v>
      </c>
      <c r="J59" s="185" t="s">
        <v>93</v>
      </c>
      <c r="K59" s="82"/>
      <c r="L59" s="84"/>
      <c r="M59" s="85"/>
      <c r="N59" s="27"/>
    </row>
    <row r="60" spans="2:14" ht="108" x14ac:dyDescent="0.25">
      <c r="B60" s="393"/>
      <c r="C60" s="383"/>
      <c r="D60" s="417" t="s">
        <v>50</v>
      </c>
      <c r="E60" s="148" t="str">
        <f>+Autodiagnóstico!G63</f>
        <v>Indique el porcentaje de los objetivos alcanzados respecto del total de objetivos del PETI</v>
      </c>
      <c r="F60" s="114">
        <f>+Autodiagnóstico!H63</f>
        <v>85</v>
      </c>
      <c r="G60" s="193"/>
      <c r="H60" s="194"/>
      <c r="I60" s="195" t="s">
        <v>79</v>
      </c>
      <c r="J60" s="195" t="s">
        <v>93</v>
      </c>
      <c r="K60" s="116"/>
      <c r="L60" s="115"/>
      <c r="M60" s="117"/>
      <c r="N60" s="27"/>
    </row>
    <row r="61" spans="2:14" ht="108" x14ac:dyDescent="0.25">
      <c r="B61" s="393"/>
      <c r="C61" s="383"/>
      <c r="D61" s="390"/>
      <c r="E61" s="149"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118">
        <f>+Autodiagnóstico!H64</f>
        <v>85</v>
      </c>
      <c r="G61" s="196"/>
      <c r="H61" s="197"/>
      <c r="I61" s="198" t="s">
        <v>79</v>
      </c>
      <c r="J61" s="198" t="s">
        <v>93</v>
      </c>
      <c r="K61" s="120"/>
      <c r="L61" s="119"/>
      <c r="M61" s="121"/>
      <c r="N61" s="27"/>
    </row>
    <row r="62" spans="2:14" ht="108" x14ac:dyDescent="0.25">
      <c r="B62" s="393"/>
      <c r="C62" s="383"/>
      <c r="D62" s="390"/>
      <c r="E62" s="149" t="str">
        <f>+Autodiagnóstico!G65</f>
        <v>Indique el porcentaje de sistemas de información que cuentan con mecanismos de auditoria y trazabilidad respecto del total de sistemas de información de la entidad</v>
      </c>
      <c r="F62" s="118">
        <f>+Autodiagnóstico!H65</f>
        <v>85</v>
      </c>
      <c r="G62" s="196"/>
      <c r="H62" s="197"/>
      <c r="I62" s="198" t="s">
        <v>79</v>
      </c>
      <c r="J62" s="198" t="s">
        <v>93</v>
      </c>
      <c r="K62" s="120"/>
      <c r="L62" s="119"/>
      <c r="M62" s="121"/>
      <c r="N62" s="27"/>
    </row>
    <row r="63" spans="2:14" ht="108" x14ac:dyDescent="0.25">
      <c r="B63" s="393"/>
      <c r="C63" s="383"/>
      <c r="D63" s="390"/>
      <c r="E63" s="149" t="str">
        <f>+Autodiagnóstico!G66</f>
        <v>Indique el porcentaje de mantenimientos preventivos realizados a los servicios tecnológicos respecto del total de mantenimientos preventivos establecidos en el plan de mantenimiento de servicios tecnológicos</v>
      </c>
      <c r="F63" s="118">
        <f>+Autodiagnóstico!H66</f>
        <v>70</v>
      </c>
      <c r="G63" s="196"/>
      <c r="H63" s="197"/>
      <c r="I63" s="198" t="s">
        <v>79</v>
      </c>
      <c r="J63" s="198" t="s">
        <v>93</v>
      </c>
      <c r="K63" s="120"/>
      <c r="L63" s="119"/>
      <c r="M63" s="121"/>
      <c r="N63" s="27"/>
    </row>
    <row r="64" spans="2:14" ht="108" x14ac:dyDescent="0.25">
      <c r="B64" s="393"/>
      <c r="C64" s="383"/>
      <c r="D64" s="390"/>
      <c r="E64" s="149" t="str">
        <f>+Autodiagnóstico!G67</f>
        <v>Indique el porcentaje de proyectos de TI  a los cuales se aplicó una estrategia de uso y apropiación, con respecto al total de proyectos ejecutados durante el periodo evaluado</v>
      </c>
      <c r="F64" s="118">
        <f>+Autodiagnóstico!H67</f>
        <v>65</v>
      </c>
      <c r="G64" s="196"/>
      <c r="H64" s="197"/>
      <c r="I64" s="198" t="s">
        <v>79</v>
      </c>
      <c r="J64" s="198" t="s">
        <v>93</v>
      </c>
      <c r="K64" s="120"/>
      <c r="L64" s="119"/>
      <c r="M64" s="121"/>
      <c r="N64" s="27"/>
    </row>
    <row r="65" spans="2:14" ht="108.75" thickBot="1" x14ac:dyDescent="0.3">
      <c r="B65" s="393"/>
      <c r="C65" s="384"/>
      <c r="D65" s="418"/>
      <c r="E65" s="150" t="str">
        <f>+Autodiagnóstico!G68</f>
        <v>La entidad desarrolló durante el periodo evaluado capacidades de gestión de TI que generen mayor eficiencia en la prestación del servicio al usuario (interno o externo)</v>
      </c>
      <c r="F65" s="122">
        <f>+Autodiagnóstico!H68</f>
        <v>85</v>
      </c>
      <c r="G65" s="199"/>
      <c r="H65" s="200"/>
      <c r="I65" s="201" t="s">
        <v>79</v>
      </c>
      <c r="J65" s="201" t="s">
        <v>93</v>
      </c>
      <c r="K65" s="124"/>
      <c r="L65" s="123"/>
      <c r="M65" s="125"/>
      <c r="N65" s="27"/>
    </row>
    <row r="66" spans="2:14" ht="120" x14ac:dyDescent="0.25">
      <c r="B66" s="393"/>
      <c r="C66" s="382" t="s">
        <v>44</v>
      </c>
      <c r="D66" s="416" t="s">
        <v>53</v>
      </c>
      <c r="E66" s="151"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126">
        <f>+Autodiagnóstico!H69</f>
        <v>50</v>
      </c>
      <c r="G66" s="202"/>
      <c r="H66" s="203"/>
      <c r="I66" s="204" t="s">
        <v>126</v>
      </c>
      <c r="J66" s="204" t="s">
        <v>93</v>
      </c>
      <c r="K66" s="128"/>
      <c r="L66" s="127"/>
      <c r="M66" s="129"/>
      <c r="N66" s="27"/>
    </row>
    <row r="67" spans="2:14" ht="120" x14ac:dyDescent="0.25">
      <c r="B67" s="393"/>
      <c r="C67" s="383"/>
      <c r="D67" s="390"/>
      <c r="E67" s="149"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387">
        <f>+Autodiagnóstico!H70</f>
        <v>85</v>
      </c>
      <c r="G67" s="196"/>
      <c r="H67" s="197"/>
      <c r="I67" s="198" t="s">
        <v>126</v>
      </c>
      <c r="J67" s="198" t="s">
        <v>93</v>
      </c>
      <c r="K67" s="120"/>
      <c r="L67" s="119"/>
      <c r="M67" s="121"/>
      <c r="N67" s="27"/>
    </row>
    <row r="68" spans="2:14" ht="120" x14ac:dyDescent="0.25">
      <c r="B68" s="393"/>
      <c r="C68" s="383"/>
      <c r="D68" s="390"/>
      <c r="E68" s="149"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388"/>
      <c r="G68" s="196"/>
      <c r="H68" s="197"/>
      <c r="I68" s="198" t="s">
        <v>126</v>
      </c>
      <c r="J68" s="198" t="s">
        <v>93</v>
      </c>
      <c r="K68" s="120"/>
      <c r="L68" s="119"/>
      <c r="M68" s="121"/>
      <c r="N68" s="27"/>
    </row>
    <row r="69" spans="2:14" ht="120" x14ac:dyDescent="0.25">
      <c r="B69" s="393"/>
      <c r="C69" s="383"/>
      <c r="D69" s="390"/>
      <c r="E69" s="149"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118">
        <f>+Autodiagnóstico!H72</f>
        <v>85</v>
      </c>
      <c r="G69" s="196" t="s">
        <v>112</v>
      </c>
      <c r="H69" s="197"/>
      <c r="I69" s="198" t="s">
        <v>126</v>
      </c>
      <c r="J69" s="198" t="s">
        <v>93</v>
      </c>
      <c r="K69" s="120"/>
      <c r="L69" s="119"/>
      <c r="M69" s="121"/>
      <c r="N69" s="27"/>
    </row>
    <row r="70" spans="2:14" ht="176.25" customHeight="1" x14ac:dyDescent="0.25">
      <c r="B70" s="393"/>
      <c r="C70" s="383"/>
      <c r="D70" s="390"/>
      <c r="E70" s="149"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387">
        <f>+Autodiagnóstico!H73</f>
        <v>85</v>
      </c>
      <c r="G70" s="196" t="s">
        <v>114</v>
      </c>
      <c r="H70" s="197"/>
      <c r="I70" s="198" t="s">
        <v>126</v>
      </c>
      <c r="J70" s="198" t="s">
        <v>93</v>
      </c>
      <c r="K70" s="120"/>
      <c r="L70" s="119"/>
      <c r="M70" s="121"/>
      <c r="N70" s="27"/>
    </row>
    <row r="71" spans="2:14" ht="114" customHeight="1" x14ac:dyDescent="0.25">
      <c r="B71" s="393"/>
      <c r="C71" s="383"/>
      <c r="D71" s="390"/>
      <c r="E71" s="149" t="str">
        <f>+Autodiagnóstico!G74</f>
        <v>En el periodo evaluado, la entidad contó con un inventario de activos de información acorde a la metodología planteada
a. Sí
b. En Desarrollo/En proceso
c. No.</v>
      </c>
      <c r="F71" s="388"/>
      <c r="G71" s="196" t="s">
        <v>113</v>
      </c>
      <c r="H71" s="197"/>
      <c r="I71" s="198" t="s">
        <v>126</v>
      </c>
      <c r="J71" s="198" t="s">
        <v>93</v>
      </c>
      <c r="K71" s="120"/>
      <c r="L71" s="119"/>
      <c r="M71" s="121"/>
      <c r="N71" s="27"/>
    </row>
    <row r="72" spans="2:14" ht="129.75" customHeight="1" x14ac:dyDescent="0.25">
      <c r="B72" s="393"/>
      <c r="C72" s="383"/>
      <c r="D72" s="390"/>
      <c r="E72" s="149"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387">
        <f>+Autodiagnóstico!H75</f>
        <v>85</v>
      </c>
      <c r="G72" s="196" t="s">
        <v>115</v>
      </c>
      <c r="H72" s="197"/>
      <c r="I72" s="198" t="s">
        <v>126</v>
      </c>
      <c r="J72" s="198" t="s">
        <v>93</v>
      </c>
      <c r="K72" s="120"/>
      <c r="L72" s="119"/>
      <c r="M72" s="121"/>
      <c r="N72" s="27"/>
    </row>
    <row r="73" spans="2:14" ht="139.5" customHeight="1" x14ac:dyDescent="0.25">
      <c r="B73" s="393"/>
      <c r="C73" s="383"/>
      <c r="D73" s="390"/>
      <c r="E73" s="149" t="str">
        <f>+Autodiagnóstico!G76</f>
        <v>En el periodo evaluado, la entidad realizó la identificación, análisis y evaluación de los riesgos de seguridad y privacidad de la información conforme a la metodología planteada
a. Sí
b. En Desarrollo/En Proceso
b. No</v>
      </c>
      <c r="F73" s="389"/>
      <c r="G73" s="196" t="s">
        <v>116</v>
      </c>
      <c r="H73" s="197"/>
      <c r="I73" s="198" t="s">
        <v>126</v>
      </c>
      <c r="J73" s="198" t="s">
        <v>93</v>
      </c>
      <c r="K73" s="120"/>
      <c r="L73" s="119"/>
      <c r="M73" s="121"/>
      <c r="N73" s="27"/>
    </row>
    <row r="74" spans="2:14" ht="135.75" customHeight="1" x14ac:dyDescent="0.25">
      <c r="B74" s="393"/>
      <c r="C74" s="383"/>
      <c r="D74" s="390"/>
      <c r="E74" s="149"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388"/>
      <c r="G74" s="196"/>
      <c r="H74" s="197"/>
      <c r="I74" s="198" t="s">
        <v>126</v>
      </c>
      <c r="J74" s="198" t="s">
        <v>93</v>
      </c>
      <c r="K74" s="120"/>
      <c r="L74" s="119"/>
      <c r="M74" s="121"/>
      <c r="N74" s="27"/>
    </row>
    <row r="75" spans="2:14" ht="135" customHeight="1" x14ac:dyDescent="0.25">
      <c r="B75" s="393"/>
      <c r="C75" s="383"/>
      <c r="D75" s="390"/>
      <c r="E75" s="149" t="str">
        <f>+Autodiagnóstico!G78</f>
        <v>La entidad formuló un plan de capacitación, sensibilización y comunicación de las políticas y buenas prácticas que mitiguen los riesgos de seguridad de la información a los que están expuestos los funcionarios</v>
      </c>
      <c r="F75" s="387">
        <f>+Autodiagnóstico!H78</f>
        <v>85</v>
      </c>
      <c r="G75" s="196" t="s">
        <v>117</v>
      </c>
      <c r="H75" s="197"/>
      <c r="I75" s="198" t="s">
        <v>126</v>
      </c>
      <c r="J75" s="198" t="s">
        <v>93</v>
      </c>
      <c r="K75" s="120"/>
      <c r="L75" s="119"/>
      <c r="M75" s="121"/>
      <c r="N75" s="27"/>
    </row>
    <row r="76" spans="2:14" ht="163.5" customHeight="1" x14ac:dyDescent="0.25">
      <c r="B76" s="393"/>
      <c r="C76" s="383"/>
      <c r="D76" s="390"/>
      <c r="E76" s="152"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386"/>
      <c r="G76" s="205" t="s">
        <v>118</v>
      </c>
      <c r="H76" s="206"/>
      <c r="I76" s="207" t="s">
        <v>126</v>
      </c>
      <c r="J76" s="207" t="s">
        <v>93</v>
      </c>
      <c r="K76" s="132"/>
      <c r="L76" s="131"/>
      <c r="M76" s="133"/>
      <c r="N76" s="27"/>
    </row>
    <row r="77" spans="2:14" ht="135" customHeight="1" x14ac:dyDescent="0.25">
      <c r="B77" s="393"/>
      <c r="C77" s="383"/>
      <c r="D77" s="390" t="s">
        <v>67</v>
      </c>
      <c r="E77" s="148"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114">
        <f>+Autodiagnóstico!H80</f>
        <v>50</v>
      </c>
      <c r="G77" s="193"/>
      <c r="H77" s="194"/>
      <c r="I77" s="195" t="s">
        <v>126</v>
      </c>
      <c r="J77" s="195" t="s">
        <v>93</v>
      </c>
      <c r="K77" s="116"/>
      <c r="L77" s="115"/>
      <c r="M77" s="117"/>
      <c r="N77" s="27"/>
    </row>
    <row r="78" spans="2:14" ht="174" customHeight="1" x14ac:dyDescent="0.25">
      <c r="B78" s="393"/>
      <c r="C78" s="383"/>
      <c r="D78" s="390"/>
      <c r="E78" s="149"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118">
        <f>+Autodiagnóstico!H81</f>
        <v>65</v>
      </c>
      <c r="G78" s="196"/>
      <c r="H78" s="197"/>
      <c r="I78" s="198" t="s">
        <v>126</v>
      </c>
      <c r="J78" s="198" t="s">
        <v>93</v>
      </c>
      <c r="K78" s="120"/>
      <c r="L78" s="119"/>
      <c r="M78" s="121"/>
      <c r="N78" s="27"/>
    </row>
    <row r="79" spans="2:14" ht="158.25" customHeight="1" x14ac:dyDescent="0.25">
      <c r="B79" s="393"/>
      <c r="C79" s="383"/>
      <c r="D79" s="390"/>
      <c r="E79" s="152"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130">
        <f>+Autodiagnóstico!H82</f>
        <v>65</v>
      </c>
      <c r="G79" s="205" t="s">
        <v>117</v>
      </c>
      <c r="H79" s="206"/>
      <c r="I79" s="207" t="s">
        <v>126</v>
      </c>
      <c r="J79" s="207" t="s">
        <v>93</v>
      </c>
      <c r="K79" s="132"/>
      <c r="L79" s="131"/>
      <c r="M79" s="133"/>
      <c r="N79" s="27"/>
    </row>
    <row r="80" spans="2:14" ht="205.5" customHeight="1" x14ac:dyDescent="0.25">
      <c r="B80" s="393"/>
      <c r="C80" s="383"/>
      <c r="D80" s="391" t="s">
        <v>188</v>
      </c>
      <c r="E80" s="148"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114">
        <f>+Autodiagnóstico!H83</f>
        <v>65</v>
      </c>
      <c r="G80" s="193" t="s">
        <v>120</v>
      </c>
      <c r="H80" s="194"/>
      <c r="I80" s="195" t="s">
        <v>126</v>
      </c>
      <c r="J80" s="195" t="s">
        <v>93</v>
      </c>
      <c r="K80" s="116"/>
      <c r="L80" s="115"/>
      <c r="M80" s="117"/>
      <c r="N80" s="27"/>
    </row>
    <row r="81" spans="2:14" ht="147" customHeight="1" x14ac:dyDescent="0.25">
      <c r="B81" s="393"/>
      <c r="C81" s="383"/>
      <c r="D81" s="392"/>
      <c r="E81" s="152"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130">
        <f>+Autodiagnóstico!H87</f>
        <v>65</v>
      </c>
      <c r="G81" s="205" t="s">
        <v>121</v>
      </c>
      <c r="H81" s="206"/>
      <c r="I81" s="207" t="s">
        <v>126</v>
      </c>
      <c r="J81" s="207" t="s">
        <v>93</v>
      </c>
      <c r="K81" s="132"/>
      <c r="L81" s="131"/>
      <c r="M81" s="133"/>
      <c r="N81" s="27"/>
    </row>
    <row r="82" spans="2:14" ht="132.75" customHeight="1" x14ac:dyDescent="0.25">
      <c r="B82" s="393"/>
      <c r="C82" s="383"/>
      <c r="D82" s="390" t="s">
        <v>111</v>
      </c>
      <c r="E82" s="143" t="str">
        <f>+Autodiagnóstico!G90</f>
        <v>La entidad contó con un proceso de identificación de infraestructura crítica, lo aplicó y comunicó los resultados a las partes interesadas</v>
      </c>
      <c r="F82" s="75">
        <f>+Autodiagnóstico!H90</f>
        <v>65</v>
      </c>
      <c r="G82" s="169"/>
      <c r="H82" s="170"/>
      <c r="I82" s="176" t="s">
        <v>126</v>
      </c>
      <c r="J82" s="176" t="s">
        <v>93</v>
      </c>
      <c r="K82" s="78"/>
      <c r="L82" s="69"/>
      <c r="M82" s="70"/>
      <c r="N82" s="27"/>
    </row>
    <row r="83" spans="2:14" ht="131.25" customHeight="1" x14ac:dyDescent="0.25">
      <c r="B83" s="393"/>
      <c r="C83" s="383"/>
      <c r="D83" s="390"/>
      <c r="E83" s="138" t="str">
        <f>+Autodiagnóstico!G91</f>
        <v>Indique si el tiempo en promedio que demoró la entidad en corregir sus vulnerabilidades luego de ser reportadas por el COLCERT tardó:
a. Minutos
b. Horas
c. Días
d. Semanas
e. La entidad no ha recibido reporte de COLCERT</v>
      </c>
      <c r="F83" s="76">
        <f>+Autodiagnóstico!H91</f>
        <v>0</v>
      </c>
      <c r="G83" s="157"/>
      <c r="H83" s="158"/>
      <c r="I83" s="177" t="s">
        <v>126</v>
      </c>
      <c r="J83" s="177" t="s">
        <v>93</v>
      </c>
      <c r="K83" s="66"/>
      <c r="L83" s="67"/>
      <c r="M83" s="68"/>
      <c r="N83" s="27"/>
    </row>
    <row r="84" spans="2:14" ht="117.75" customHeight="1" x14ac:dyDescent="0.25">
      <c r="B84" s="393"/>
      <c r="C84" s="383"/>
      <c r="D84" s="390"/>
      <c r="E84" s="153" t="str">
        <f>+Autodiagnóstico!G92</f>
        <v>La entidad intercambió información de incidentes de seguridad con la entidad cabeza de sector o de ser necesario con el Colcert.</v>
      </c>
      <c r="F84" s="135">
        <f>+Autodiagnóstico!H92</f>
        <v>0</v>
      </c>
      <c r="G84" s="208"/>
      <c r="H84" s="209"/>
      <c r="I84" s="210" t="s">
        <v>126</v>
      </c>
      <c r="J84" s="209" t="s">
        <v>93</v>
      </c>
      <c r="K84" s="134"/>
      <c r="L84" s="134"/>
      <c r="M84" s="136"/>
      <c r="N84" s="27"/>
    </row>
    <row r="85" spans="2:14" ht="5.25" customHeight="1" thickBot="1" x14ac:dyDescent="0.3">
      <c r="B85" s="111"/>
      <c r="C85" s="64"/>
      <c r="D85" s="64"/>
      <c r="E85" s="64"/>
      <c r="F85" s="112"/>
      <c r="G85" s="64"/>
      <c r="H85" s="64"/>
      <c r="I85" s="113"/>
      <c r="J85" s="64"/>
      <c r="K85" s="64"/>
      <c r="L85" s="64"/>
      <c r="M85" s="64"/>
      <c r="N85" s="65"/>
    </row>
    <row r="86" spans="2:14" x14ac:dyDescent="0.25">
      <c r="I86" s="110"/>
    </row>
    <row r="87" spans="2:14" x14ac:dyDescent="0.25">
      <c r="I87" s="110"/>
    </row>
    <row r="88" spans="2:14" x14ac:dyDescent="0.25">
      <c r="I88" s="110"/>
    </row>
    <row r="89" spans="2:14" x14ac:dyDescent="0.25">
      <c r="I89" s="110"/>
    </row>
    <row r="90" spans="2:14" x14ac:dyDescent="0.25">
      <c r="I90" s="110"/>
    </row>
    <row r="91" spans="2:14" x14ac:dyDescent="0.25">
      <c r="I91" s="110"/>
    </row>
    <row r="92" spans="2:14" ht="15.75" x14ac:dyDescent="0.25">
      <c r="E92" s="211" t="s">
        <v>32</v>
      </c>
      <c r="I92" s="110"/>
    </row>
    <row r="93" spans="2:14" x14ac:dyDescent="0.25">
      <c r="I93" s="110"/>
    </row>
    <row r="94" spans="2:14" x14ac:dyDescent="0.25">
      <c r="I94" s="110"/>
    </row>
    <row r="95" spans="2:14" x14ac:dyDescent="0.25">
      <c r="I95" s="110"/>
    </row>
    <row r="96" spans="2:14" x14ac:dyDescent="0.25">
      <c r="I96" s="110"/>
    </row>
    <row r="97" spans="9:9" hidden="1" x14ac:dyDescent="0.25">
      <c r="I97" s="110"/>
    </row>
    <row r="98" spans="9:9" hidden="1" x14ac:dyDescent="0.25">
      <c r="I98" s="110"/>
    </row>
    <row r="99" spans="9:9" hidden="1" x14ac:dyDescent="0.25">
      <c r="I99" s="110"/>
    </row>
    <row r="100" spans="9:9" hidden="1" x14ac:dyDescent="0.25">
      <c r="I100" s="110"/>
    </row>
    <row r="101" spans="9:9" hidden="1" x14ac:dyDescent="0.25">
      <c r="I101" s="110"/>
    </row>
    <row r="102" spans="9:9" hidden="1" x14ac:dyDescent="0.25">
      <c r="I102" s="6"/>
    </row>
  </sheetData>
  <protectedRanges>
    <protectedRange sqref="K7:M84" name="Planeacion"/>
  </protectedRanges>
  <mergeCells count="40">
    <mergeCell ref="F5:F6"/>
    <mergeCell ref="D30:D34"/>
    <mergeCell ref="D56:D59"/>
    <mergeCell ref="D60:D65"/>
    <mergeCell ref="D66:D76"/>
    <mergeCell ref="D15:D18"/>
    <mergeCell ref="D19:D22"/>
    <mergeCell ref="D26:D27"/>
    <mergeCell ref="D28:D29"/>
    <mergeCell ref="D35:D38"/>
    <mergeCell ref="D39:D42"/>
    <mergeCell ref="D43:D48"/>
    <mergeCell ref="D49:D54"/>
    <mergeCell ref="F8:F9"/>
    <mergeCell ref="B7:B84"/>
    <mergeCell ref="C7:C18"/>
    <mergeCell ref="C19:C29"/>
    <mergeCell ref="C3:M3"/>
    <mergeCell ref="C5:C6"/>
    <mergeCell ref="D5:D6"/>
    <mergeCell ref="E5:E6"/>
    <mergeCell ref="M5:M6"/>
    <mergeCell ref="K5:K6"/>
    <mergeCell ref="L5:L6"/>
    <mergeCell ref="J5:J6"/>
    <mergeCell ref="I5:I6"/>
    <mergeCell ref="H5:H6"/>
    <mergeCell ref="G5:G6"/>
    <mergeCell ref="D23:D25"/>
    <mergeCell ref="D7:D12"/>
    <mergeCell ref="C30:C65"/>
    <mergeCell ref="C66:C84"/>
    <mergeCell ref="F58:F59"/>
    <mergeCell ref="F67:F68"/>
    <mergeCell ref="F70:F71"/>
    <mergeCell ref="F72:F74"/>
    <mergeCell ref="F75:F76"/>
    <mergeCell ref="D77:D79"/>
    <mergeCell ref="D82:D84"/>
    <mergeCell ref="D80:D81"/>
  </mergeCells>
  <conditionalFormatting sqref="J19:J27">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F7:F8 F10:F84">
    <cfRule type="cellIs" dxfId="4" priority="17" operator="between">
      <formula>81</formula>
      <formula>100</formula>
    </cfRule>
    <cfRule type="cellIs" dxfId="3" priority="18" operator="between">
      <formula>61</formula>
      <formula>80</formula>
    </cfRule>
    <cfRule type="cellIs" dxfId="2" priority="19" operator="between">
      <formula>41</formula>
      <formula>60</formula>
    </cfRule>
    <cfRule type="cellIs" dxfId="1" priority="20" operator="between">
      <formula>21</formula>
      <formula>40</formula>
    </cfRule>
    <cfRule type="cellIs" dxfId="0" priority="21" operator="between">
      <formula>1</formula>
      <formula>20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JOSE RAIMUNDO PABON JIMENEZ</cp:lastModifiedBy>
  <dcterms:created xsi:type="dcterms:W3CDTF">2016-12-25T14:51:07Z</dcterms:created>
  <dcterms:modified xsi:type="dcterms:W3CDTF">2021-03-15T18:43:38Z</dcterms:modified>
</cp:coreProperties>
</file>